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8_{3555E3D4-A515-4915-A0DA-583F4E660531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Personal Net Worth" sheetId="2" r:id="rId1"/>
    <sheet name="Assets" sheetId="3" r:id="rId2"/>
    <sheet name="Debts" sheetId="4" r:id="rId3"/>
  </sheets>
  <definedNames>
    <definedName name="_xlnm.Print_Area" localSheetId="0">'Personal Net Worth'!$A:$O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F6" i="2"/>
  <c r="C4" i="2"/>
  <c r="Y3" i="2"/>
  <c r="Y2" i="2"/>
  <c r="R6" i="2"/>
  <c r="R5" i="2"/>
  <c r="R4" i="2"/>
  <c r="S4" i="2" s="1"/>
  <c r="R3" i="2"/>
  <c r="R2" i="2"/>
  <c r="S5" i="2"/>
  <c r="S6" i="2"/>
  <c r="S3" i="2"/>
  <c r="S2" i="2"/>
  <c r="V2" i="2" s="1"/>
  <c r="L21" i="2" s="1"/>
  <c r="V6" i="2"/>
  <c r="L13" i="2" s="1"/>
  <c r="U6" i="2"/>
  <c r="K13" i="2" s="1"/>
  <c r="V5" i="2" l="1"/>
  <c r="L15" i="2" s="1"/>
  <c r="V3" i="2"/>
  <c r="L19" i="2" s="1"/>
  <c r="U4" i="2"/>
  <c r="K17" i="2" s="1"/>
  <c r="U3" i="2"/>
  <c r="K19" i="2" s="1"/>
  <c r="U2" i="2"/>
  <c r="K21" i="2" s="1"/>
  <c r="U5" i="2"/>
  <c r="K15" i="2" s="1"/>
  <c r="V4" i="2"/>
  <c r="L17" i="2" s="1"/>
</calcChain>
</file>

<file path=xl/sharedStrings.xml><?xml version="1.0" encoding="utf-8"?>
<sst xmlns="http://schemas.openxmlformats.org/spreadsheetml/2006/main" count="74" uniqueCount="45">
  <si>
    <t>Retirement Savings</t>
  </si>
  <si>
    <t>Investments</t>
  </si>
  <si>
    <t>Properties</t>
  </si>
  <si>
    <t>Category</t>
  </si>
  <si>
    <t>Item</t>
  </si>
  <si>
    <t>Value</t>
  </si>
  <si>
    <t>Home</t>
  </si>
  <si>
    <t>Other</t>
  </si>
  <si>
    <t>Retirement accounts</t>
  </si>
  <si>
    <t>Stocks</t>
  </si>
  <si>
    <t>Bonds</t>
  </si>
  <si>
    <t>Mutual funds</t>
  </si>
  <si>
    <t>CDs</t>
  </si>
  <si>
    <t>Bullion</t>
  </si>
  <si>
    <t>Trust funds</t>
  </si>
  <si>
    <t>Health savings account</t>
  </si>
  <si>
    <t>Face value of life insurance policy</t>
  </si>
  <si>
    <t>Checking accounts</t>
  </si>
  <si>
    <t>Savings accounts</t>
  </si>
  <si>
    <t>Cars</t>
  </si>
  <si>
    <t>Other vehicles</t>
  </si>
  <si>
    <t>Furnishings</t>
  </si>
  <si>
    <t>Collectibles</t>
  </si>
  <si>
    <t>Jewelry</t>
  </si>
  <si>
    <t>Other luxury goods</t>
  </si>
  <si>
    <t>Mortgages</t>
  </si>
  <si>
    <t>Home equity loans</t>
  </si>
  <si>
    <t>Car loans</t>
  </si>
  <si>
    <t>Personal loans</t>
  </si>
  <si>
    <t>Credit cards</t>
  </si>
  <si>
    <t>Student loans</t>
  </si>
  <si>
    <t>Loans against investments</t>
  </si>
  <si>
    <t>Life insurance loans</t>
  </si>
  <si>
    <t>Other installment loans</t>
  </si>
  <si>
    <t>Other debts</t>
  </si>
  <si>
    <t>Life Insurance</t>
  </si>
  <si>
    <t>Cash and Cash Equivalent</t>
  </si>
  <si>
    <t>SUMMARY OF ASSETS</t>
  </si>
  <si>
    <t xml:space="preserve"> </t>
  </si>
  <si>
    <t>Total Assets</t>
  </si>
  <si>
    <t>Total Debts</t>
  </si>
  <si>
    <t xml:space="preserve"> PERSONAL NET WORTH</t>
  </si>
  <si>
    <t>ASSETS</t>
  </si>
  <si>
    <t>DEBTS</t>
  </si>
  <si>
    <t>ASSETS vs DEBTS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</si>
</sst>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#,##0"/>
    <numFmt numFmtId="165" formatCode="&quot;$&quot;\ #,##0"/>
    <numFmt numFmtId="166" formatCode=";;;"/>
  </numFmts>
  <fonts count="26" x14ac:knownFonts="1">
    <font>
      <sz val="11"/>
      <color theme="1"/>
      <name val="Tw Cen MT"/>
      <family val="2"/>
      <scheme val="minor"/>
    </font>
    <font>
      <sz val="11"/>
      <color theme="1" tint="0.14999847407452621"/>
      <name val="Tw Cen MT"/>
      <family val="2"/>
      <scheme val="minor"/>
    </font>
    <font>
      <sz val="12"/>
      <color theme="1" tint="0.14999847407452621"/>
      <name val="Tw Cen MT"/>
      <family val="2"/>
      <scheme val="minor"/>
    </font>
    <font>
      <sz val="14"/>
      <color theme="1" tint="0.14999847407452621"/>
      <name val="Tw Cen MT"/>
      <family val="2"/>
      <scheme val="minor"/>
    </font>
    <font>
      <sz val="16"/>
      <color theme="1" tint="0.14999847407452621"/>
      <name val="Tw Cen MT"/>
      <family val="2"/>
      <scheme val="minor"/>
    </font>
    <font>
      <sz val="20"/>
      <color theme="1" tint="0.14999847407452621"/>
      <name val="Tw Cen MT"/>
      <family val="2"/>
      <scheme val="minor"/>
    </font>
    <font>
      <sz val="11"/>
      <color theme="0"/>
      <name val="Tw Cen MT"/>
      <family val="2"/>
      <scheme val="minor"/>
    </font>
    <font>
      <sz val="48"/>
      <color theme="1" tint="0.14999847407452621"/>
      <name val="Franklin Gothic Medium"/>
      <family val="2"/>
      <scheme val="major"/>
    </font>
    <font>
      <sz val="20"/>
      <color theme="0"/>
      <name val="Tw Cen MT"/>
      <family val="2"/>
      <scheme val="minor"/>
    </font>
    <font>
      <sz val="10"/>
      <color theme="0"/>
      <name val="Tw Cen MT"/>
      <family val="2"/>
      <scheme val="minor"/>
    </font>
    <font>
      <sz val="12"/>
      <color theme="0"/>
      <name val="Tw Cen MT"/>
      <family val="2"/>
      <scheme val="minor"/>
    </font>
    <font>
      <sz val="16"/>
      <color theme="0"/>
      <name val="Tw Cen MT"/>
      <family val="2"/>
      <scheme val="minor"/>
    </font>
    <font>
      <sz val="12"/>
      <color theme="1" tint="0.14999847407452621"/>
      <name val="Franklin Gothic Medium"/>
      <family val="2"/>
      <scheme val="major"/>
    </font>
    <font>
      <sz val="28"/>
      <color theme="1" tint="0.14999847407452621"/>
      <name val="Franklin Gothic Medium"/>
      <family val="2"/>
      <scheme val="major"/>
    </font>
    <font>
      <sz val="8"/>
      <color theme="1" tint="0.14999847407452621"/>
      <name val="Tw Cen MT"/>
      <family val="2"/>
      <scheme val="minor"/>
    </font>
    <font>
      <sz val="11"/>
      <name val="Tw Cen MT"/>
      <family val="2"/>
      <scheme val="minor"/>
    </font>
    <font>
      <sz val="20"/>
      <name val="Tw Cen MT"/>
      <family val="2"/>
      <scheme val="minor"/>
    </font>
    <font>
      <sz val="14"/>
      <name val="Tw Cen MT"/>
      <family val="2"/>
      <scheme val="minor"/>
    </font>
    <font>
      <sz val="12"/>
      <name val="Tw Cen MT"/>
      <family val="2"/>
      <scheme val="minor"/>
    </font>
    <font>
      <sz val="16"/>
      <name val="Tw Cen MT"/>
      <family val="2"/>
      <scheme val="minor"/>
    </font>
    <font>
      <sz val="24"/>
      <color theme="0" tint="-0.499984740745262"/>
      <name val="Tw Cen MT"/>
      <family val="2"/>
      <scheme val="minor"/>
    </font>
    <font>
      <sz val="16"/>
      <color theme="0" tint="-0.499984740745262"/>
      <name val="Tw Cen MT"/>
      <family val="2"/>
      <scheme val="minor"/>
    </font>
    <font>
      <sz val="20"/>
      <color theme="1" tint="0.14999847407452621"/>
      <name val="Franklin Gothic Medium"/>
      <family val="2"/>
      <scheme val="major"/>
    </font>
    <font>
      <sz val="28"/>
      <color theme="5"/>
      <name val="Franklin Gothic Medium"/>
      <family val="2"/>
      <scheme val="major"/>
    </font>
    <font>
      <sz val="28"/>
      <color theme="8"/>
      <name val="Franklin Gothic Medium"/>
      <family val="2"/>
      <scheme val="major"/>
    </font>
    <font>
      <sz val="16"/>
      <color theme="8" tint="-0.249977111117893"/>
      <name val="Tw Cen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3" fillId="7" borderId="0" xfId="0" applyFont="1" applyFill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left" vertical="center"/>
    </xf>
    <xf numFmtId="44" fontId="12" fillId="0" borderId="0" xfId="0" applyNumberFormat="1" applyFont="1" applyBorder="1" applyAlignment="1">
      <alignment horizontal="left" vertical="center"/>
    </xf>
    <xf numFmtId="4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4" fontId="13" fillId="0" borderId="1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indent="1"/>
    </xf>
    <xf numFmtId="44" fontId="12" fillId="0" borderId="2" xfId="0" applyNumberFormat="1" applyFont="1" applyBorder="1" applyAlignment="1">
      <alignment horizontal="left" vertical="center"/>
    </xf>
    <xf numFmtId="0" fontId="2" fillId="8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center" vertical="center"/>
    </xf>
    <xf numFmtId="166" fontId="0" fillId="0" borderId="0" xfId="0" applyNumberFormat="1" applyFont="1" applyAlignment="1">
      <alignment horizontal="left" vertical="center" indent="1"/>
    </xf>
    <xf numFmtId="166" fontId="0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top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14999847407452621"/>
        <name val="Tw Cen MT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Calculator" pivot="0" count="7" xr9:uid="{FB5C0701-2886-4C3E-9936-E8EEE093663B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92061594979466E-2"/>
          <c:y val="2.7083989501312328E-2"/>
          <c:w val="0.98650793840502038"/>
          <c:h val="0.9729160640634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48-4201-BAAD-1F086C26B8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48-4201-BAAD-1F086C26B8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48-4201-BAAD-1F086C26B8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48-4201-BAAD-1F086C26B85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48-4201-BAAD-1F086C26B851}"/>
              </c:ext>
            </c:extLst>
          </c:dPt>
          <c:cat>
            <c:multiLvlStrRef>
              <c:f>'Personal Net Worth'!$U$2:$U$6</c:f>
            </c:multiLvlStrRef>
          </c:cat>
          <c:val>
            <c:numRef>
              <c:f>'Personal Net Worth'!$V$2:$V$6</c:f>
              <c:numCache>
                <c:formatCode>;;;</c:formatCode>
                <c:ptCount val="5"/>
                <c:pt idx="0">
                  <c:v>42500</c:v>
                </c:pt>
                <c:pt idx="1">
                  <c:v>98000</c:v>
                </c:pt>
                <c:pt idx="2">
                  <c:v>103000</c:v>
                </c:pt>
                <c:pt idx="3">
                  <c:v>475000</c:v>
                </c:pt>
                <c:pt idx="4">
                  <c:v>1205000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8-4201-BAAD-1F086C26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4827560"/>
        <c:axId val="454824280"/>
      </c:barChart>
      <c:catAx>
        <c:axId val="454827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4824280"/>
        <c:crosses val="autoZero"/>
        <c:auto val="1"/>
        <c:lblAlgn val="ctr"/>
        <c:lblOffset val="100"/>
        <c:noMultiLvlLbl val="0"/>
      </c:catAx>
      <c:valAx>
        <c:axId val="454824280"/>
        <c:scaling>
          <c:orientation val="minMax"/>
        </c:scaling>
        <c:delete val="1"/>
        <c:axPos val="b"/>
        <c:numFmt formatCode=";;;" sourceLinked="1"/>
        <c:majorTickMark val="none"/>
        <c:minorTickMark val="none"/>
        <c:tickLblPos val="nextTo"/>
        <c:crossAx val="45482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1847769028871391E-2"/>
          <c:w val="0.98921611245829677"/>
          <c:h val="0.978152230971128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5C-4B3B-8B04-0B4CF1CB223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28-4604-8B1E-A73A7B962075}"/>
              </c:ext>
            </c:extLst>
          </c:dPt>
          <c:cat>
            <c:multiLvlStrRef>
              <c:f>'Personal Net Worth'!$X$2:$X$3</c:f>
            </c:multiLvlStrRef>
          </c:cat>
          <c:val>
            <c:numRef>
              <c:f>'Personal Net Worth'!$Y$2:$Y$3</c:f>
              <c:numCache>
                <c:formatCode>;;;</c:formatCode>
                <c:ptCount val="2"/>
                <c:pt idx="0">
                  <c:v>1923500</c:v>
                </c:pt>
                <c:pt idx="1">
                  <c:v>652500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C-4B3B-8B04-0B4CF1CB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5321912"/>
        <c:axId val="335319944"/>
      </c:barChart>
      <c:catAx>
        <c:axId val="3353219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35319944"/>
        <c:crosses val="autoZero"/>
        <c:auto val="1"/>
        <c:lblAlgn val="ctr"/>
        <c:lblOffset val="100"/>
        <c:noMultiLvlLbl val="0"/>
      </c:catAx>
      <c:valAx>
        <c:axId val="335319944"/>
        <c:scaling>
          <c:orientation val="minMax"/>
        </c:scaling>
        <c:delete val="1"/>
        <c:axPos val="t"/>
        <c:numFmt formatCode=";;;" sourceLinked="1"/>
        <c:majorTickMark val="none"/>
        <c:minorTickMark val="none"/>
        <c:tickLblPos val="nextTo"/>
        <c:crossAx val="335321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8</xdr:col>
      <xdr:colOff>0</xdr:colOff>
      <xdr:row>21</xdr:row>
      <xdr:rowOff>114299</xdr:rowOff>
    </xdr:to>
    <xdr:graphicFrame macro="">
      <xdr:nvGraphicFramePr>
        <xdr:cNvPr id="6" name="Chart 5" descr="Summary of assets 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285750</xdr:rowOff>
    </xdr:from>
    <xdr:to>
      <xdr:col>13</xdr:col>
      <xdr:colOff>0</xdr:colOff>
      <xdr:row>9</xdr:row>
      <xdr:rowOff>0</xdr:rowOff>
    </xdr:to>
    <xdr:graphicFrame macro="">
      <xdr:nvGraphicFramePr>
        <xdr:cNvPr id="7" name="Chart 6" descr="Personal net worth 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0</xdr:colOff>
      <xdr:row>1</xdr:row>
      <xdr:rowOff>1472900</xdr:rowOff>
    </xdr:to>
    <xdr:pic>
      <xdr:nvPicPr>
        <xdr:cNvPr id="8" name="Picture 7" descr="Abstract image" title="Top bann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265" y="0"/>
          <a:ext cx="8236323" cy="158495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23</xdr:row>
      <xdr:rowOff>0</xdr:rowOff>
    </xdr:from>
    <xdr:to>
      <xdr:col>14</xdr:col>
      <xdr:colOff>1</xdr:colOff>
      <xdr:row>24</xdr:row>
      <xdr:rowOff>0</xdr:rowOff>
    </xdr:to>
    <xdr:pic>
      <xdr:nvPicPr>
        <xdr:cNvPr id="2" name="Picture 1" descr="Abstract image" title="Bottom bann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-108" b="76844"/>
        <a:stretch/>
      </xdr:blipFill>
      <xdr:spPr>
        <a:xfrm>
          <a:off x="123826" y="6581775"/>
          <a:ext cx="8248650" cy="180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Assets" displayName="TBL_Assets" ref="B4:D25" totalsRowShown="0" headerRowDxfId="8" dataDxfId="7">
  <autoFilter ref="B4:D25" xr:uid="{00000000-0009-0000-0100-000001000000}"/>
  <tableColumns count="3">
    <tableColumn id="1" xr3:uid="{00000000-0010-0000-0000-000001000000}" name="Category" dataDxfId="6"/>
    <tableColumn id="2" xr3:uid="{00000000-0010-0000-0000-000002000000}" name="Item" dataDxfId="5"/>
    <tableColumn id="3" xr3:uid="{00000000-0010-0000-0000-000003000000}" name="Value" dataDxfId="4"/>
  </tableColumns>
  <tableStyleInfo name="Calculator" showFirstColumn="0" showLastColumn="0" showRowStripes="1" showColumnStripes="0"/>
  <extLst>
    <ext xmlns:x14="http://schemas.microsoft.com/office/spreadsheetml/2009/9/main" uri="{504A1905-F514-4f6f-8877-14C23A59335A}">
      <x14:table altTextSummary="Enter you Assets data in this table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Debts" displayName="TBL_Debts" ref="B4:C14" totalsRowShown="0" headerRowDxfId="3" dataDxfId="2">
  <autoFilter ref="B4:C14" xr:uid="{00000000-0009-0000-0100-000002000000}"/>
  <tableColumns count="2">
    <tableColumn id="1" xr3:uid="{00000000-0010-0000-0100-000001000000}" name="Category" dataDxfId="1"/>
    <tableColumn id="2" xr3:uid="{00000000-0010-0000-0100-000002000000}" name="Value" dataDxfId="0"/>
  </tableColumns>
  <tableStyleInfo name="Calculator" showFirstColumn="0" showLastColumn="0" showRowStripes="1" showColumnStripes="0"/>
  <extLst>
    <ext xmlns:x14="http://schemas.microsoft.com/office/spreadsheetml/2009/9/main" uri="{504A1905-F514-4f6f-8877-14C23A59335A}">
      <x14:table altTextSummary="Enter you Debts data in this table. "/>
    </ext>
  </extLst>
</table>
</file>

<file path=xl/theme/theme1.xml><?xml version="1.0" encoding="utf-8"?>
<a:theme xmlns:a="http://schemas.openxmlformats.org/drawingml/2006/main" name="Office Theme">
  <a:themeElements>
    <a:clrScheme name="Custom 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FF4747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4">
      <a:majorFont>
        <a:latin typeface="Franklin Gothic Medium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41"/>
  <sheetViews>
    <sheetView showGridLines="0" topLeftCell="A4" zoomScaleNormal="100" workbookViewId="0">
      <selection activeCell="Q3" sqref="Q3"/>
    </sheetView>
  </sheetViews>
  <sheetFormatPr defaultColWidth="9" defaultRowHeight="14.25" x14ac:dyDescent="0.2"/>
  <cols>
    <col min="1" max="1" width="1.625" style="1" customWidth="1"/>
    <col min="2" max="2" width="4.625" style="1" customWidth="1"/>
    <col min="3" max="3" width="2" style="1" customWidth="1"/>
    <col min="4" max="4" width="3.25" style="1" customWidth="1"/>
    <col min="5" max="5" width="14.625" style="1" customWidth="1"/>
    <col min="6" max="6" width="23.125" style="1" customWidth="1"/>
    <col min="7" max="7" width="4.625" style="1" customWidth="1"/>
    <col min="8" max="8" width="3.625" style="1" customWidth="1"/>
    <col min="9" max="9" width="3.625" style="15" customWidth="1"/>
    <col min="10" max="10" width="3.25" style="1" customWidth="1"/>
    <col min="11" max="11" width="24.625" style="1" customWidth="1"/>
    <col min="12" max="12" width="12.625" style="1" customWidth="1"/>
    <col min="13" max="13" width="6.625" style="1" customWidth="1"/>
    <col min="14" max="15" width="1.625" style="1" customWidth="1"/>
    <col min="16" max="16" width="9" style="32"/>
    <col min="17" max="17" width="22.25" style="22" customWidth="1"/>
    <col min="18" max="18" width="12.25" style="22" customWidth="1"/>
    <col min="19" max="19" width="9.25" style="22" customWidth="1"/>
    <col min="20" max="20" width="9" style="20"/>
    <col min="21" max="21" width="22.25" style="20" customWidth="1"/>
    <col min="22" max="22" width="12.25" style="20" customWidth="1"/>
    <col min="23" max="23" width="9" style="20"/>
    <col min="24" max="24" width="22.25" style="20" customWidth="1"/>
    <col min="25" max="25" width="12.25" style="20" customWidth="1"/>
    <col min="26" max="16384" width="9" style="1"/>
  </cols>
  <sheetData>
    <row r="1" spans="3:25" ht="9" customHeight="1" x14ac:dyDescent="0.2">
      <c r="O1" s="1" t="s">
        <v>38</v>
      </c>
      <c r="Q1" s="20"/>
      <c r="R1" s="20"/>
      <c r="S1" s="20"/>
    </row>
    <row r="2" spans="3:25" ht="146.25" customHeight="1" x14ac:dyDescent="0.2">
      <c r="H2" s="15"/>
      <c r="Q2" s="54" t="s">
        <v>36</v>
      </c>
      <c r="R2" s="54">
        <f>SUMIF(TBL_Assets[Category],'Personal Net Worth'!Q2,TBL_Assets[Value])+ROW(Q2)/10000</f>
        <v>42500.000200000002</v>
      </c>
      <c r="S2" s="54">
        <f>_xlfn.RANK.EQ(R2,$R$2:$R$6,0)</f>
        <v>5</v>
      </c>
      <c r="U2" s="54" t="str">
        <f>INDEX($Q$2:$R$6,MATCH(5,$S$2:$S$6,0),1)</f>
        <v>Cash and Cash Equivalent</v>
      </c>
      <c r="V2" s="54">
        <f>ROUND(INDEX($Q$2:$R$6,MATCH(5,$S$2:$S$6,0),2),2)</f>
        <v>42500</v>
      </c>
      <c r="X2" s="53" t="s">
        <v>39</v>
      </c>
      <c r="Y2" s="54">
        <f>SUM(TBL_Assets[Value])</f>
        <v>1923500</v>
      </c>
    </row>
    <row r="3" spans="3:25" s="10" customFormat="1" ht="35.25" customHeight="1" x14ac:dyDescent="0.4">
      <c r="C3" s="37" t="s">
        <v>41</v>
      </c>
      <c r="D3" s="39"/>
      <c r="E3" s="9"/>
      <c r="F3" s="9"/>
      <c r="G3" s="11"/>
      <c r="H3" s="16"/>
      <c r="I3" s="40"/>
      <c r="P3" s="33"/>
      <c r="Q3" s="54" t="s">
        <v>2</v>
      </c>
      <c r="R3" s="54">
        <f>SUMIF(TBL_Assets[Category],'Personal Net Worth'!Q3,TBL_Assets[Value])+ROW(Q3)/10000</f>
        <v>1205000.0003</v>
      </c>
      <c r="S3" s="54">
        <f>_xlfn.RANK.EQ(R3,$R$2:$R$6,0)</f>
        <v>1</v>
      </c>
      <c r="T3" s="20"/>
      <c r="U3" s="54" t="str">
        <f>INDEX($Q$2:$R$6,MATCH(4,$S$2:$S$6,0),1)</f>
        <v>Retirement Savings</v>
      </c>
      <c r="V3" s="54">
        <f>ROUND(INDEX($Q$2:$R$6,MATCH(4,$S$2:$S$6,0),2),2)</f>
        <v>98000</v>
      </c>
      <c r="W3" s="20"/>
      <c r="X3" s="53" t="s">
        <v>40</v>
      </c>
      <c r="Y3" s="54">
        <f>SUM(TBL_Debts[Value])</f>
        <v>652500</v>
      </c>
    </row>
    <row r="4" spans="3:25" s="10" customFormat="1" ht="25.5" customHeight="1" x14ac:dyDescent="0.2">
      <c r="C4" s="56">
        <f>F6-F8</f>
        <v>1271000</v>
      </c>
      <c r="D4" s="56"/>
      <c r="E4" s="56"/>
      <c r="F4" s="56"/>
      <c r="G4" s="56"/>
      <c r="H4" s="56"/>
      <c r="I4" s="40"/>
      <c r="J4" s="55" t="s">
        <v>44</v>
      </c>
      <c r="P4" s="33"/>
      <c r="Q4" s="54" t="s">
        <v>1</v>
      </c>
      <c r="R4" s="54">
        <f>SUMIF(TBL_Assets[Category],'Personal Net Worth'!Q4,TBL_Assets[Value])+ROW(Q4)/10000</f>
        <v>475000.00040000002</v>
      </c>
      <c r="S4" s="54">
        <f>_xlfn.RANK.EQ(R4,$R$2:$R$6,0)</f>
        <v>2</v>
      </c>
      <c r="T4" s="20"/>
      <c r="U4" s="54" t="str">
        <f>INDEX($Q$2:$R$6,MATCH(3,$S$2:$S$6,0),1)</f>
        <v>Life Insurance</v>
      </c>
      <c r="V4" s="54">
        <f>ROUND(INDEX($Q$2:$R$6,MATCH(3,$S$2:$S$6,0),2),2)</f>
        <v>103000</v>
      </c>
      <c r="W4" s="20"/>
      <c r="X4" s="21"/>
      <c r="Y4" s="21"/>
    </row>
    <row r="5" spans="3:25" ht="52.5" customHeight="1" x14ac:dyDescent="0.2">
      <c r="C5" s="56"/>
      <c r="D5" s="56"/>
      <c r="E5" s="56"/>
      <c r="F5" s="56"/>
      <c r="G5" s="56"/>
      <c r="H5" s="56"/>
      <c r="I5" s="40"/>
      <c r="J5" s="10"/>
      <c r="K5" s="10"/>
      <c r="L5" s="10"/>
      <c r="Q5" s="54" t="s">
        <v>0</v>
      </c>
      <c r="R5" s="54">
        <f>SUMIF(TBL_Assets[Category],'Personal Net Worth'!Q5,TBL_Assets[Value])+ROW(Q5)/10000</f>
        <v>98000.000499999995</v>
      </c>
      <c r="S5" s="54">
        <f>_xlfn.RANK.EQ(R5,$R$2:$R$6,0)</f>
        <v>4</v>
      </c>
      <c r="U5" s="54" t="str">
        <f>INDEX($Q$2:$R$6,MATCH(2,$S$2:$S$6,0),1)</f>
        <v>Investments</v>
      </c>
      <c r="V5" s="54">
        <f>ROUND(INDEX($Q$2:$R$6,MATCH(2,$S$2:$S$6,0),2),2)</f>
        <v>475000</v>
      </c>
    </row>
    <row r="6" spans="3:25" s="9" customFormat="1" ht="18" customHeight="1" x14ac:dyDescent="0.2">
      <c r="D6" s="51"/>
      <c r="E6" s="3" t="s">
        <v>39</v>
      </c>
      <c r="F6" s="19">
        <f>SUM(TBL_Assets[Value])</f>
        <v>1923500</v>
      </c>
      <c r="G6" s="13"/>
      <c r="H6" s="15"/>
      <c r="I6" s="15"/>
      <c r="J6" s="1"/>
      <c r="K6" s="1"/>
      <c r="L6" s="1"/>
      <c r="P6" s="34"/>
      <c r="Q6" s="54" t="s">
        <v>35</v>
      </c>
      <c r="R6" s="54">
        <f>SUMIF(TBL_Assets[Category],'Personal Net Worth'!Q6,TBL_Assets[Value])+ROW(Q6)/10000</f>
        <v>103000.0006</v>
      </c>
      <c r="S6" s="54">
        <f>_xlfn.RANK.EQ(R6,$R$2:$R$6,0)</f>
        <v>3</v>
      </c>
      <c r="T6" s="20"/>
      <c r="U6" s="54" t="str">
        <f>INDEX($Q$2:$R$6,MATCH(1,$S$2:$S$6,0),1)</f>
        <v>Properties</v>
      </c>
      <c r="V6" s="54">
        <f>ROUND(INDEX($Q$2:$R$6,MATCH(1,$S$2:$S$6,0),2),2)</f>
        <v>1205000</v>
      </c>
      <c r="W6" s="20"/>
      <c r="X6" s="20"/>
      <c r="Y6" s="20"/>
    </row>
    <row r="7" spans="3:25" s="9" customFormat="1" ht="9" customHeight="1" x14ac:dyDescent="0.2">
      <c r="D7" s="3"/>
      <c r="E7" s="3"/>
      <c r="F7" s="3"/>
      <c r="I7" s="16"/>
      <c r="P7" s="34"/>
      <c r="Q7" s="20"/>
      <c r="R7" s="20"/>
      <c r="S7" s="20"/>
      <c r="T7" s="20"/>
      <c r="U7" s="20"/>
      <c r="V7" s="20"/>
      <c r="W7" s="20"/>
      <c r="X7" s="20"/>
      <c r="Y7" s="20"/>
    </row>
    <row r="8" spans="3:25" ht="18" customHeight="1" x14ac:dyDescent="0.2">
      <c r="D8" s="14"/>
      <c r="E8" s="3" t="s">
        <v>40</v>
      </c>
      <c r="F8" s="19">
        <f>SUM(TBL_Debts[Value])</f>
        <v>652500</v>
      </c>
      <c r="G8" s="9"/>
      <c r="H8" s="9"/>
      <c r="I8" s="16"/>
      <c r="J8" s="9"/>
      <c r="K8" s="9"/>
      <c r="L8" s="9"/>
    </row>
    <row r="9" spans="3:25" ht="9" customHeight="1" x14ac:dyDescent="0.2">
      <c r="H9" s="15"/>
    </row>
    <row r="10" spans="3:25" ht="12" customHeight="1" x14ac:dyDescent="0.2">
      <c r="D10" s="15"/>
      <c r="E10" s="15"/>
      <c r="F10" s="15"/>
      <c r="G10" s="15"/>
      <c r="H10" s="15"/>
      <c r="J10" s="15"/>
      <c r="K10" s="15"/>
      <c r="L10" s="15"/>
    </row>
    <row r="11" spans="3:25" s="17" customFormat="1" ht="9" customHeight="1" x14ac:dyDescent="0.2">
      <c r="D11" s="15"/>
      <c r="E11" s="15"/>
      <c r="F11" s="15"/>
      <c r="G11" s="15"/>
      <c r="H11" s="15"/>
      <c r="I11" s="15"/>
      <c r="J11" s="15"/>
      <c r="K11" s="15"/>
      <c r="L11" s="15"/>
      <c r="M11" s="42"/>
      <c r="P11" s="43"/>
      <c r="Q11" s="44"/>
      <c r="R11" s="44"/>
      <c r="S11" s="45"/>
      <c r="T11" s="44"/>
      <c r="U11" s="44"/>
      <c r="V11" s="44"/>
      <c r="W11" s="44"/>
      <c r="X11" s="44"/>
      <c r="Y11" s="44"/>
    </row>
    <row r="12" spans="3:25" s="4" customFormat="1" ht="20.25" x14ac:dyDescent="0.2">
      <c r="D12" s="55" t="s">
        <v>37</v>
      </c>
      <c r="G12" s="3"/>
      <c r="H12" s="17"/>
      <c r="I12" s="17"/>
      <c r="M12" s="12"/>
      <c r="P12" s="35"/>
      <c r="Q12" s="23"/>
      <c r="R12" s="23"/>
      <c r="S12" s="22"/>
      <c r="T12" s="23"/>
      <c r="U12" s="23"/>
      <c r="V12" s="23"/>
      <c r="W12" s="23"/>
      <c r="X12" s="23"/>
      <c r="Y12" s="23"/>
    </row>
    <row r="13" spans="3:25" s="4" customFormat="1" ht="18" customHeight="1" x14ac:dyDescent="0.2">
      <c r="D13" s="38"/>
      <c r="G13" s="3"/>
      <c r="H13" s="17"/>
      <c r="I13" s="17"/>
      <c r="J13" s="5"/>
      <c r="K13" s="3" t="str">
        <f>U6</f>
        <v>Properties</v>
      </c>
      <c r="L13" s="18">
        <f>V6</f>
        <v>1205000</v>
      </c>
      <c r="M13" s="12"/>
      <c r="P13" s="35"/>
      <c r="Q13" s="23"/>
      <c r="R13" s="23"/>
      <c r="S13" s="22"/>
      <c r="T13" s="23"/>
      <c r="U13" s="23"/>
      <c r="V13" s="23"/>
      <c r="W13" s="23"/>
      <c r="X13" s="23"/>
      <c r="Y13" s="23"/>
    </row>
    <row r="14" spans="3:25" s="4" customFormat="1" ht="9" customHeight="1" x14ac:dyDescent="0.2">
      <c r="G14" s="3"/>
      <c r="H14" s="17"/>
      <c r="I14" s="17"/>
      <c r="K14" s="3"/>
      <c r="L14" s="18"/>
      <c r="M14" s="12"/>
      <c r="P14" s="35"/>
      <c r="Q14" s="23"/>
      <c r="R14" s="23"/>
      <c r="S14" s="22"/>
      <c r="T14" s="23"/>
      <c r="U14" s="23"/>
      <c r="V14" s="23"/>
      <c r="W14" s="23"/>
      <c r="X14" s="23"/>
      <c r="Y14" s="23"/>
    </row>
    <row r="15" spans="3:25" s="4" customFormat="1" ht="18" customHeight="1" x14ac:dyDescent="0.2">
      <c r="G15" s="3"/>
      <c r="H15" s="17"/>
      <c r="I15" s="17"/>
      <c r="J15" s="52"/>
      <c r="K15" s="3" t="str">
        <f>U5</f>
        <v>Investments</v>
      </c>
      <c r="L15" s="18">
        <f>V5</f>
        <v>475000</v>
      </c>
      <c r="M15" s="12"/>
      <c r="P15" s="35"/>
      <c r="Q15" s="23"/>
      <c r="R15" s="23"/>
      <c r="S15" s="22"/>
      <c r="T15" s="23"/>
      <c r="U15" s="23"/>
      <c r="V15" s="23"/>
      <c r="W15" s="23"/>
      <c r="X15" s="23"/>
      <c r="Y15" s="23"/>
    </row>
    <row r="16" spans="3:25" s="4" customFormat="1" ht="9" customHeight="1" x14ac:dyDescent="0.2">
      <c r="D16" s="3"/>
      <c r="E16" s="3"/>
      <c r="F16" s="3"/>
      <c r="G16" s="3"/>
      <c r="H16" s="17"/>
      <c r="I16" s="17"/>
      <c r="K16" s="3"/>
      <c r="L16" s="18"/>
      <c r="M16" s="12"/>
      <c r="P16" s="35"/>
      <c r="Q16" s="22"/>
      <c r="R16" s="22"/>
      <c r="S16" s="22"/>
      <c r="T16" s="23"/>
      <c r="U16" s="23"/>
      <c r="V16" s="23"/>
      <c r="W16" s="23"/>
      <c r="X16" s="23"/>
      <c r="Y16" s="23"/>
    </row>
    <row r="17" spans="4:25" s="4" customFormat="1" ht="18" customHeight="1" x14ac:dyDescent="0.2">
      <c r="D17" s="3"/>
      <c r="E17" s="3"/>
      <c r="F17" s="3"/>
      <c r="G17" s="3"/>
      <c r="H17" s="17"/>
      <c r="I17" s="17"/>
      <c r="J17" s="6"/>
      <c r="K17" s="3" t="str">
        <f>U4</f>
        <v>Life Insurance</v>
      </c>
      <c r="L17" s="18">
        <f>V4</f>
        <v>103000</v>
      </c>
      <c r="M17" s="12"/>
      <c r="P17" s="35"/>
      <c r="Q17" s="22"/>
      <c r="R17" s="22"/>
      <c r="S17" s="22"/>
      <c r="T17" s="23"/>
      <c r="U17" s="23"/>
      <c r="V17" s="23"/>
      <c r="W17" s="23"/>
      <c r="X17" s="23"/>
      <c r="Y17" s="23"/>
    </row>
    <row r="18" spans="4:25" s="4" customFormat="1" ht="9" customHeight="1" x14ac:dyDescent="0.2">
      <c r="D18" s="3"/>
      <c r="E18" s="3"/>
      <c r="F18" s="3"/>
      <c r="G18" s="3"/>
      <c r="H18" s="17"/>
      <c r="I18" s="17"/>
      <c r="K18" s="3"/>
      <c r="L18" s="18"/>
      <c r="M18" s="12"/>
      <c r="P18" s="35"/>
      <c r="Q18" s="22"/>
      <c r="R18" s="22"/>
      <c r="S18" s="22"/>
      <c r="T18" s="23"/>
      <c r="U18" s="23"/>
      <c r="V18" s="23"/>
      <c r="W18" s="23"/>
      <c r="X18" s="23"/>
      <c r="Y18" s="23"/>
    </row>
    <row r="19" spans="4:25" s="4" customFormat="1" ht="18" customHeight="1" x14ac:dyDescent="0.2">
      <c r="D19" s="3"/>
      <c r="E19" s="3"/>
      <c r="F19" s="3"/>
      <c r="G19" s="3"/>
      <c r="H19" s="17"/>
      <c r="I19" s="17"/>
      <c r="J19" s="7"/>
      <c r="K19" s="3" t="str">
        <f>U3</f>
        <v>Retirement Savings</v>
      </c>
      <c r="L19" s="18">
        <f>V3</f>
        <v>98000</v>
      </c>
      <c r="M19" s="12"/>
      <c r="P19" s="35"/>
      <c r="Q19" s="22"/>
      <c r="R19" s="22"/>
      <c r="S19" s="22"/>
      <c r="T19" s="23"/>
      <c r="U19" s="23"/>
      <c r="V19" s="23"/>
      <c r="W19" s="23"/>
      <c r="X19" s="23"/>
      <c r="Y19" s="23"/>
    </row>
    <row r="20" spans="4:25" s="4" customFormat="1" ht="9" customHeight="1" x14ac:dyDescent="0.2">
      <c r="D20" s="3"/>
      <c r="E20" s="3"/>
      <c r="F20" s="3"/>
      <c r="G20" s="3"/>
      <c r="H20" s="17"/>
      <c r="I20" s="17"/>
      <c r="K20" s="3"/>
      <c r="L20" s="18"/>
      <c r="M20" s="12"/>
      <c r="P20" s="35"/>
      <c r="Q20" s="22"/>
      <c r="R20" s="22"/>
      <c r="S20" s="22"/>
      <c r="T20" s="23"/>
      <c r="U20" s="23"/>
      <c r="V20" s="23"/>
      <c r="W20" s="23"/>
      <c r="X20" s="23"/>
      <c r="Y20" s="23"/>
    </row>
    <row r="21" spans="4:25" ht="18" customHeight="1" x14ac:dyDescent="0.2">
      <c r="D21" s="3"/>
      <c r="E21" s="3"/>
      <c r="F21" s="3"/>
      <c r="G21" s="3"/>
      <c r="H21" s="17"/>
      <c r="I21" s="17"/>
      <c r="J21" s="8"/>
      <c r="K21" s="3" t="str">
        <f>U2</f>
        <v>Cash and Cash Equivalent</v>
      </c>
      <c r="L21" s="18">
        <f>V2</f>
        <v>42500</v>
      </c>
    </row>
    <row r="22" spans="4:25" ht="9" customHeight="1" x14ac:dyDescent="0.2">
      <c r="H22" s="15"/>
    </row>
    <row r="23" spans="4:25" ht="32.25" customHeight="1" x14ac:dyDescent="0.2">
      <c r="H23" s="15"/>
    </row>
    <row r="24" spans="4:25" x14ac:dyDescent="0.2">
      <c r="H24" s="15"/>
    </row>
    <row r="40" spans="4:25" s="2" customFormat="1" ht="20.25" x14ac:dyDescent="0.2">
      <c r="D40" s="1"/>
      <c r="E40" s="1"/>
      <c r="F40" s="1"/>
      <c r="G40" s="1"/>
      <c r="H40" s="1"/>
      <c r="I40" s="15"/>
      <c r="J40" s="1"/>
      <c r="K40" s="1"/>
      <c r="L40" s="1"/>
      <c r="P40" s="36"/>
      <c r="Q40" s="22"/>
      <c r="R40" s="22"/>
      <c r="S40" s="22"/>
      <c r="T40" s="24"/>
      <c r="U40" s="24"/>
      <c r="V40" s="24"/>
      <c r="W40" s="24"/>
      <c r="X40" s="24"/>
      <c r="Y40" s="24"/>
    </row>
    <row r="41" spans="4:25" ht="20.25" x14ac:dyDescent="0.2">
      <c r="D41" s="2"/>
      <c r="E41" s="2"/>
      <c r="F41" s="2"/>
      <c r="G41" s="2"/>
      <c r="H41" s="2"/>
      <c r="I41" s="41"/>
      <c r="J41" s="2"/>
      <c r="K41" s="2"/>
      <c r="L41" s="2"/>
    </row>
  </sheetData>
  <sortState xmlns:xlrd2="http://schemas.microsoft.com/office/spreadsheetml/2017/richdata2" ref="Q16:R20">
    <sortCondition descending="1" ref="R3:R7"/>
  </sortState>
  <mergeCells count="1">
    <mergeCell ref="C4:H5"/>
  </mergeCells>
  <dataValidations count="1">
    <dataValidation allowBlank="1" showInputMessage="1" showErrorMessage="1" promptTitle="Personal Net Worth" prompt="_x000a_Enter you Assets and Debts data to the next tabs. _x000a__x000a_All data and graphs in this tab will be automatically updated." sqref="A1" xr:uid="{00000000-0002-0000-0000-000000000000}"/>
  </dataValidations>
  <printOptions horizontalCentered="1" verticalCentered="1"/>
  <pageMargins left="0.5" right="0.5" top="0.3" bottom="0.3" header="0" footer="0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B1:F25"/>
  <sheetViews>
    <sheetView showGridLines="0" tabSelected="1" zoomScaleNormal="100" workbookViewId="0">
      <pane ySplit="4" topLeftCell="A5" activePane="bottomLeft" state="frozen"/>
      <selection pane="bottomLeft" activeCell="H7" sqref="H7"/>
    </sheetView>
  </sheetViews>
  <sheetFormatPr defaultColWidth="9" defaultRowHeight="24" customHeight="1" x14ac:dyDescent="0.2"/>
  <cols>
    <col min="1" max="1" width="1.5" style="3" customWidth="1"/>
    <col min="2" max="2" width="26.625" style="3" customWidth="1"/>
    <col min="3" max="3" width="36.625" style="3" customWidth="1"/>
    <col min="4" max="4" width="16.625" style="28" customWidth="1"/>
    <col min="5" max="5" width="1.625" style="28" customWidth="1"/>
    <col min="6" max="6" width="16.625" style="28" customWidth="1"/>
    <col min="7" max="16384" width="9" style="3"/>
  </cols>
  <sheetData>
    <row r="1" spans="2:6" ht="9" customHeight="1" x14ac:dyDescent="0.2">
      <c r="E1" s="30" t="s">
        <v>38</v>
      </c>
    </row>
    <row r="2" spans="2:6" s="25" customFormat="1" ht="34.5" x14ac:dyDescent="0.2">
      <c r="B2" s="48" t="s">
        <v>42</v>
      </c>
      <c r="C2" s="49"/>
      <c r="D2" s="50"/>
      <c r="E2" s="29"/>
      <c r="F2" s="29"/>
    </row>
    <row r="3" spans="2:6" ht="30" customHeight="1" x14ac:dyDescent="0.2"/>
    <row r="4" spans="2:6" ht="30" customHeight="1" x14ac:dyDescent="0.2">
      <c r="B4" s="3" t="s">
        <v>3</v>
      </c>
      <c r="C4" s="3" t="s">
        <v>4</v>
      </c>
      <c r="D4" s="28" t="s">
        <v>5</v>
      </c>
    </row>
    <row r="5" spans="2:6" ht="24" customHeight="1" x14ac:dyDescent="0.2">
      <c r="B5" s="3" t="s">
        <v>2</v>
      </c>
      <c r="C5" s="3" t="s">
        <v>6</v>
      </c>
      <c r="D5" s="28">
        <v>560000</v>
      </c>
    </row>
    <row r="6" spans="2:6" ht="24" customHeight="1" x14ac:dyDescent="0.2">
      <c r="B6" s="3" t="s">
        <v>2</v>
      </c>
      <c r="C6" s="3" t="s">
        <v>7</v>
      </c>
      <c r="D6" s="28">
        <v>255000</v>
      </c>
    </row>
    <row r="7" spans="2:6" ht="24" customHeight="1" x14ac:dyDescent="0.2">
      <c r="B7" s="3" t="s">
        <v>0</v>
      </c>
      <c r="C7" s="3" t="s">
        <v>8</v>
      </c>
      <c r="D7" s="28">
        <v>98000</v>
      </c>
    </row>
    <row r="8" spans="2:6" ht="24" customHeight="1" x14ac:dyDescent="0.2">
      <c r="B8" s="3" t="s">
        <v>1</v>
      </c>
      <c r="C8" s="3" t="s">
        <v>9</v>
      </c>
      <c r="D8" s="28">
        <v>53000</v>
      </c>
    </row>
    <row r="9" spans="2:6" ht="24" customHeight="1" x14ac:dyDescent="0.2">
      <c r="B9" s="3" t="s">
        <v>1</v>
      </c>
      <c r="C9" s="3" t="s">
        <v>10</v>
      </c>
      <c r="D9" s="28">
        <v>25000</v>
      </c>
    </row>
    <row r="10" spans="2:6" ht="24" customHeight="1" x14ac:dyDescent="0.2">
      <c r="B10" s="3" t="s">
        <v>1</v>
      </c>
      <c r="C10" s="3" t="s">
        <v>11</v>
      </c>
      <c r="D10" s="28">
        <v>33000</v>
      </c>
    </row>
    <row r="11" spans="2:6" ht="24" customHeight="1" x14ac:dyDescent="0.2">
      <c r="B11" s="3" t="s">
        <v>1</v>
      </c>
      <c r="C11" s="3" t="s">
        <v>12</v>
      </c>
      <c r="D11" s="28">
        <v>74000</v>
      </c>
    </row>
    <row r="12" spans="2:6" ht="24" customHeight="1" x14ac:dyDescent="0.2">
      <c r="B12" s="3" t="s">
        <v>1</v>
      </c>
      <c r="C12" s="3" t="s">
        <v>13</v>
      </c>
      <c r="D12" s="28">
        <v>20000</v>
      </c>
    </row>
    <row r="13" spans="2:6" ht="24" customHeight="1" x14ac:dyDescent="0.2">
      <c r="B13" s="3" t="s">
        <v>1</v>
      </c>
      <c r="C13" s="3" t="s">
        <v>14</v>
      </c>
      <c r="D13" s="28">
        <v>250000</v>
      </c>
    </row>
    <row r="14" spans="2:6" ht="24" customHeight="1" x14ac:dyDescent="0.2">
      <c r="B14" s="3" t="s">
        <v>35</v>
      </c>
      <c r="C14" s="3" t="s">
        <v>15</v>
      </c>
      <c r="D14" s="28">
        <v>18000</v>
      </c>
    </row>
    <row r="15" spans="2:6" ht="24" customHeight="1" x14ac:dyDescent="0.2">
      <c r="B15" s="3" t="s">
        <v>35</v>
      </c>
      <c r="C15" s="3" t="s">
        <v>16</v>
      </c>
      <c r="D15" s="28">
        <v>85000</v>
      </c>
    </row>
    <row r="16" spans="2:6" ht="24" customHeight="1" x14ac:dyDescent="0.2">
      <c r="B16" s="3" t="s">
        <v>1</v>
      </c>
      <c r="C16" s="3" t="s">
        <v>7</v>
      </c>
      <c r="D16" s="28">
        <v>20000</v>
      </c>
    </row>
    <row r="17" spans="2:4" ht="24" customHeight="1" x14ac:dyDescent="0.2">
      <c r="B17" s="3" t="s">
        <v>36</v>
      </c>
      <c r="C17" s="3" t="s">
        <v>17</v>
      </c>
      <c r="D17" s="28">
        <v>35500</v>
      </c>
    </row>
    <row r="18" spans="2:4" ht="24" customHeight="1" x14ac:dyDescent="0.2">
      <c r="B18" s="3" t="s">
        <v>36</v>
      </c>
      <c r="C18" s="3" t="s">
        <v>18</v>
      </c>
      <c r="D18" s="28">
        <v>5000</v>
      </c>
    </row>
    <row r="19" spans="2:4" ht="24" customHeight="1" x14ac:dyDescent="0.2">
      <c r="B19" s="3" t="s">
        <v>36</v>
      </c>
      <c r="C19" s="3" t="s">
        <v>7</v>
      </c>
      <c r="D19" s="28">
        <v>2000</v>
      </c>
    </row>
    <row r="20" spans="2:4" ht="24" customHeight="1" x14ac:dyDescent="0.2">
      <c r="B20" s="3" t="s">
        <v>2</v>
      </c>
      <c r="C20" s="3" t="s">
        <v>19</v>
      </c>
      <c r="D20" s="28">
        <v>55000</v>
      </c>
    </row>
    <row r="21" spans="2:4" ht="24" customHeight="1" x14ac:dyDescent="0.2">
      <c r="B21" s="3" t="s">
        <v>2</v>
      </c>
      <c r="C21" s="3" t="s">
        <v>20</v>
      </c>
      <c r="D21" s="28">
        <v>85000</v>
      </c>
    </row>
    <row r="22" spans="2:4" ht="24" customHeight="1" x14ac:dyDescent="0.2">
      <c r="B22" s="3" t="s">
        <v>2</v>
      </c>
      <c r="C22" s="3" t="s">
        <v>21</v>
      </c>
      <c r="D22" s="28">
        <v>100000</v>
      </c>
    </row>
    <row r="23" spans="2:4" ht="24" customHeight="1" x14ac:dyDescent="0.2">
      <c r="B23" s="3" t="s">
        <v>2</v>
      </c>
      <c r="C23" s="3" t="s">
        <v>22</v>
      </c>
      <c r="D23" s="28">
        <v>50000</v>
      </c>
    </row>
    <row r="24" spans="2:4" ht="24" customHeight="1" x14ac:dyDescent="0.2">
      <c r="B24" s="3" t="s">
        <v>2</v>
      </c>
      <c r="C24" s="3" t="s">
        <v>23</v>
      </c>
      <c r="D24" s="28">
        <v>60000</v>
      </c>
    </row>
    <row r="25" spans="2:4" ht="24" customHeight="1" x14ac:dyDescent="0.2">
      <c r="B25" s="3" t="s">
        <v>2</v>
      </c>
      <c r="C25" s="3" t="s">
        <v>24</v>
      </c>
      <c r="D25" s="28">
        <v>40000</v>
      </c>
    </row>
  </sheetData>
  <dataValidations count="2">
    <dataValidation type="list" allowBlank="1" showInputMessage="1" showErrorMessage="1" sqref="B5:B25" xr:uid="{00000000-0002-0000-0100-000000000000}">
      <formula1>"Cash and Cash Equivalent, Properties, Investments, Retirement Savings, Life Insurance"</formula1>
    </dataValidation>
    <dataValidation allowBlank="1" showInputMessage="1" showErrorMessage="1" prompt="Enter your Assets to the table below" sqref="A1" xr:uid="{00000000-0002-0000-0100-000001000000}"/>
  </dataValidations>
  <pageMargins left="0.5" right="0.5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1:D14"/>
  <sheetViews>
    <sheetView showGridLines="0" workbookViewId="0">
      <pane ySplit="4" topLeftCell="A5" activePane="bottomLeft" state="frozen"/>
      <selection pane="bottomLeft" activeCell="H8" sqref="H8"/>
    </sheetView>
  </sheetViews>
  <sheetFormatPr defaultColWidth="9" defaultRowHeight="24" customHeight="1" x14ac:dyDescent="0.2"/>
  <cols>
    <col min="1" max="1" width="1.5" style="4" customWidth="1"/>
    <col min="2" max="2" width="36.625" style="3" customWidth="1"/>
    <col min="3" max="3" width="16.625" style="27" customWidth="1"/>
    <col min="4" max="4" width="1.625" style="4" customWidth="1"/>
    <col min="5" max="16384" width="9" style="4"/>
  </cols>
  <sheetData>
    <row r="1" spans="2:4" ht="9" customHeight="1" x14ac:dyDescent="0.2">
      <c r="D1" s="31" t="s">
        <v>38</v>
      </c>
    </row>
    <row r="2" spans="2:4" s="26" customFormat="1" ht="34.5" x14ac:dyDescent="0.2">
      <c r="B2" s="46" t="s">
        <v>43</v>
      </c>
      <c r="C2" s="47"/>
    </row>
    <row r="3" spans="2:4" ht="30" customHeight="1" x14ac:dyDescent="0.2"/>
    <row r="4" spans="2:4" ht="30" customHeight="1" x14ac:dyDescent="0.2">
      <c r="B4" s="3" t="s">
        <v>3</v>
      </c>
      <c r="C4" s="27" t="s">
        <v>5</v>
      </c>
    </row>
    <row r="5" spans="2:4" ht="24" customHeight="1" x14ac:dyDescent="0.2">
      <c r="B5" s="3" t="s">
        <v>25</v>
      </c>
      <c r="C5" s="27">
        <v>400000</v>
      </c>
    </row>
    <row r="6" spans="2:4" ht="24" customHeight="1" x14ac:dyDescent="0.2">
      <c r="B6" s="3" t="s">
        <v>26</v>
      </c>
      <c r="C6" s="27">
        <v>50000</v>
      </c>
    </row>
    <row r="7" spans="2:4" ht="24" customHeight="1" x14ac:dyDescent="0.2">
      <c r="B7" s="3" t="s">
        <v>27</v>
      </c>
      <c r="C7" s="27">
        <v>30000</v>
      </c>
    </row>
    <row r="8" spans="2:4" ht="24" customHeight="1" x14ac:dyDescent="0.2">
      <c r="B8" s="3" t="s">
        <v>28</v>
      </c>
      <c r="C8" s="27">
        <v>12500</v>
      </c>
    </row>
    <row r="9" spans="2:4" ht="24" customHeight="1" x14ac:dyDescent="0.2">
      <c r="B9" s="3" t="s">
        <v>29</v>
      </c>
      <c r="C9" s="27">
        <v>65000</v>
      </c>
    </row>
    <row r="10" spans="2:4" ht="24" customHeight="1" x14ac:dyDescent="0.2">
      <c r="B10" s="3" t="s">
        <v>30</v>
      </c>
      <c r="C10" s="27">
        <v>10000</v>
      </c>
    </row>
    <row r="11" spans="2:4" ht="24" customHeight="1" x14ac:dyDescent="0.2">
      <c r="B11" s="3" t="s">
        <v>31</v>
      </c>
      <c r="C11" s="27">
        <v>20000</v>
      </c>
    </row>
    <row r="12" spans="2:4" ht="24" customHeight="1" x14ac:dyDescent="0.2">
      <c r="B12" s="3" t="s">
        <v>32</v>
      </c>
      <c r="C12" s="27">
        <v>5000</v>
      </c>
    </row>
    <row r="13" spans="2:4" ht="24" customHeight="1" x14ac:dyDescent="0.2">
      <c r="B13" s="3" t="s">
        <v>33</v>
      </c>
      <c r="C13" s="27">
        <v>10000</v>
      </c>
    </row>
    <row r="14" spans="2:4" ht="24" customHeight="1" x14ac:dyDescent="0.2">
      <c r="B14" s="3" t="s">
        <v>34</v>
      </c>
      <c r="C14" s="27">
        <v>50000</v>
      </c>
    </row>
  </sheetData>
  <dataValidations count="1">
    <dataValidation allowBlank="1" showInputMessage="1" showErrorMessage="1" prompt="Enter your Debts to the table below" sqref="A1" xr:uid="{00000000-0002-0000-0200-000000000000}"/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4474E4CB-63DF-481F-AC4D-66F66031B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E87132-6748-4174-AE8A-87469A37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E2EBC-E0BB-48EC-ACE8-1060704ECCB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Personal Net Worth</vt:lpstr>
      <vt:lpstr>Assets</vt:lpstr>
      <vt:lpstr>Debts</vt:lpstr>
      <vt:lpstr>'Personal Net Worth'!Print_Area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2019-06-15T18:41:50Z</dcterms:created>
  <dcterms:modified xsi:type="dcterms:W3CDTF">2021-02-27T09:54:00Z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