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8_{CB4CD03B-5F6A-45B3-8CC8-80236F3E5A20}" xr6:coauthVersionLast="45" xr6:coauthVersionMax="45" xr10:uidLastSave="{00000000-0000-0000-0000-000000000000}"/>
  <bookViews>
    <workbookView xWindow="-120" yWindow="-120" windowWidth="20730" windowHeight="11160" activeTab="1" xr2:uid="{00000000-000D-0000-FFFF-FFFF00000000}"/>
  </bookViews>
  <sheets>
    <sheet name="Start" sheetId="5" r:id="rId1"/>
    <sheet name="Expenses" sheetId="1" r:id="rId2"/>
    <sheet name="Income" sheetId="2" r:id="rId3"/>
    <sheet name="Profit - 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3" l="1"/>
  <c r="B1" i="3"/>
  <c r="D1" i="2"/>
  <c r="B1" i="2"/>
  <c r="C32" i="1" l="1"/>
  <c r="D32" i="1"/>
  <c r="G24" i="1"/>
  <c r="H24" i="1"/>
  <c r="C25" i="1"/>
  <c r="D25" i="1"/>
  <c r="G19" i="1"/>
  <c r="H19" i="1"/>
  <c r="C19" i="1"/>
  <c r="D19" i="1"/>
  <c r="G11" i="1"/>
  <c r="H11" i="1"/>
  <c r="C11" i="1"/>
  <c r="D11" i="1"/>
  <c r="H4" i="1" l="1"/>
  <c r="G4" i="1"/>
  <c r="C6" i="3" s="1"/>
  <c r="F7" i="2"/>
  <c r="F8" i="2"/>
  <c r="F9" i="2"/>
  <c r="F13" i="2"/>
  <c r="F14" i="2"/>
  <c r="F15" i="2"/>
  <c r="F19" i="2"/>
  <c r="F20" i="2"/>
  <c r="F21" i="2"/>
  <c r="F25" i="2"/>
  <c r="F26" i="2"/>
  <c r="F27" i="2"/>
  <c r="F28" i="2"/>
  <c r="G7" i="2"/>
  <c r="G8" i="2"/>
  <c r="G9" i="2"/>
  <c r="G13" i="2"/>
  <c r="G14" i="2"/>
  <c r="G15" i="2"/>
  <c r="G19" i="2"/>
  <c r="G20" i="2"/>
  <c r="G21" i="2"/>
  <c r="G25" i="2"/>
  <c r="G26" i="2"/>
  <c r="G27" i="2"/>
  <c r="G28" i="2"/>
  <c r="G29" i="2" l="1"/>
  <c r="F22" i="2"/>
  <c r="F29" i="2"/>
  <c r="G22" i="2"/>
  <c r="G16" i="2"/>
  <c r="F16" i="2"/>
  <c r="F10" i="2"/>
  <c r="G10" i="2"/>
  <c r="D6" i="3"/>
  <c r="G4" i="2" l="1"/>
  <c r="C5" i="3"/>
  <c r="C8" i="3" s="1"/>
  <c r="F4" i="2"/>
  <c r="D5" i="3" s="1"/>
  <c r="D8" i="3" s="1"/>
</calcChain>
</file>

<file path=xl/sharedStrings.xml><?xml version="1.0" encoding="utf-8"?>
<sst xmlns="http://schemas.openxmlformats.org/spreadsheetml/2006/main" count="149" uniqueCount="100">
  <si>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</si>
  <si>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</si>
  <si>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</si>
  <si>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</si>
  <si>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</si>
  <si>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</si>
  <si>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</si>
  <si>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</si>
  <si>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</si>
  <si>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</si>
  <si>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</si>
  <si>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</si>
  <si>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</si>
  <si>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</si>
  <si>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</si>
  <si>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</si>
  <si>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</si>
  <si>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</si>
  <si>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</si>
  <si>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</si>
  <si>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</si>
  <si>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</si>
  <si>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</si>
  <si>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</si>
  <si>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</si>
  <si>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</si>
  <si>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</si>
  <si>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</si>
  <si>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</si>
  <si>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</si>
  <si>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</si>
  <si>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</si>
  <si>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</si>
  <si>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</si>
  <si>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</si>
  <si>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</si>
  <si>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</si>
  <si>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</si>
  <si>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</si>
  <si>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</si>
  <si>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</si>
  <si>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</si>
  <si>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</si>
  <si>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</si>
  <si>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</si>
  <si>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</si>
  <si>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</si>
  <si>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</si>
  <si>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</si>
  <si>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</si>
  <si>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Estimated No.</t>
  </si>
  <si>
    <t>Actual No.</t>
  </si>
  <si>
    <t>Estimated Income</t>
  </si>
  <si>
    <t>Actual Income</t>
  </si>
  <si>
    <t>Price</t>
  </si>
  <si>
    <t>EXPENSES</t>
  </si>
  <si>
    <t>TOTAL EXPENSES</t>
  </si>
  <si>
    <t>INCOME</t>
  </si>
  <si>
    <t>ADMISSIONS</t>
  </si>
  <si>
    <t>ADS IN PROGRAM</t>
  </si>
  <si>
    <t>EXHIBITORS/VENDORS</t>
  </si>
  <si>
    <t>SALE OF ITEMS</t>
  </si>
  <si>
    <t xml:space="preserve">PROFIT </t>
  </si>
  <si>
    <t>Loss Summary</t>
  </si>
  <si>
    <t>Total profit              (or loss)</t>
  </si>
  <si>
    <t>Event Budget for</t>
  </si>
  <si>
    <t>Event Name</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</si>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</sst>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27" x14ac:knownFonts="1">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sz val="22"/>
      <color theme="4"/>
      <name val="Century Gothic"/>
      <family val="2"/>
      <scheme val="major"/>
    </font>
    <font>
      <b/>
      <sz val="12"/>
      <color theme="4"/>
      <name val="Lucida Sans"/>
      <family val="2"/>
      <scheme val="minor"/>
    </font>
    <font>
      <b/>
      <sz val="1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s>
  <fills count="10">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5"/>
        <bgColor indexed="64"/>
      </patternFill>
    </fill>
    <fill>
      <patternFill patternType="solid">
        <fgColor theme="5"/>
        <bgColor indexed="22"/>
      </patternFill>
    </fill>
    <fill>
      <patternFill patternType="solid">
        <fgColor theme="5" tint="-0.249977111117893"/>
        <bgColor indexed="22"/>
      </patternFill>
    </fill>
    <fill>
      <patternFill patternType="solid">
        <fgColor theme="0"/>
        <bgColor indexed="64"/>
      </patternFill>
    </fill>
    <fill>
      <patternFill patternType="solid">
        <fgColor theme="5" tint="-0.249977111117893"/>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6" fillId="4" borderId="0" applyNumberFormat="0" applyBorder="0" applyAlignment="0" applyProtection="0"/>
    <xf numFmtId="0" fontId="14" fillId="0" borderId="0"/>
    <xf numFmtId="0" fontId="20" fillId="0" borderId="1" applyNumberFormat="0" applyFill="0" applyAlignment="0" applyProtection="0"/>
  </cellStyleXfs>
  <cellXfs count="99">
    <xf numFmtId="0" fontId="0" fillId="0" borderId="0" xfId="0"/>
    <xf numFmtId="0" fontId="2" fillId="0" borderId="0" xfId="0" applyFont="1"/>
    <xf numFmtId="0" fontId="3" fillId="0" borderId="0" xfId="0" applyNumberFormat="1" applyFont="1" applyFill="1" applyBorder="1" applyAlignment="1" applyProtection="1"/>
    <xf numFmtId="0" fontId="2" fillId="0" borderId="0" xfId="0" applyFont="1" applyBorder="1"/>
    <xf numFmtId="0" fontId="3" fillId="0" borderId="0" xfId="0" applyNumberFormat="1" applyFont="1" applyFill="1" applyBorder="1" applyAlignment="1" applyProtection="1">
      <alignment horizontal="center"/>
    </xf>
    <xf numFmtId="0" fontId="9" fillId="0" borderId="0" xfId="0" applyNumberFormat="1" applyFont="1" applyFill="1" applyBorder="1" applyAlignment="1" applyProtection="1"/>
    <xf numFmtId="0" fontId="13" fillId="0" borderId="0" xfId="0" applyFont="1" applyBorder="1"/>
    <xf numFmtId="0" fontId="13" fillId="0" borderId="0" xfId="0" applyFont="1"/>
    <xf numFmtId="0" fontId="13" fillId="0" borderId="0" xfId="0" applyFont="1" applyAlignment="1">
      <alignment horizontal="left" indent="1"/>
    </xf>
    <xf numFmtId="0" fontId="0" fillId="0" borderId="0" xfId="0" applyNumberFormat="1" applyFont="1" applyFill="1" applyBorder="1" applyAlignment="1" applyProtection="1">
      <alignment horizontal="left" indent="1"/>
    </xf>
    <xf numFmtId="0" fontId="0" fillId="0" borderId="0" xfId="0" applyFont="1" applyFill="1" applyBorder="1" applyAlignment="1" applyProtection="1">
      <alignment horizontal="left" indent="1"/>
    </xf>
    <xf numFmtId="0" fontId="13" fillId="0" borderId="0" xfId="0" applyFont="1" applyAlignment="1">
      <alignment horizontal="right" indent="1"/>
    </xf>
    <xf numFmtId="8" fontId="0" fillId="0" borderId="0" xfId="0" applyNumberFormat="1" applyFont="1" applyFill="1" applyBorder="1" applyAlignment="1" applyProtection="1">
      <alignment horizontal="right" indent="1"/>
    </xf>
    <xf numFmtId="164" fontId="0" fillId="0" borderId="0" xfId="0" applyNumberFormat="1" applyFont="1" applyFill="1" applyBorder="1" applyAlignment="1" applyProtection="1">
      <alignment horizontal="right" indent="1"/>
    </xf>
    <xf numFmtId="8" fontId="12" fillId="0" borderId="0" xfId="0" applyNumberFormat="1" applyFont="1" applyFill="1" applyBorder="1" applyAlignment="1" applyProtection="1">
      <alignment horizontal="right" indent="1"/>
    </xf>
    <xf numFmtId="164" fontId="12" fillId="0" borderId="0" xfId="0" applyNumberFormat="1" applyFont="1" applyFill="1" applyBorder="1" applyAlignment="1" applyProtection="1">
      <alignment horizontal="right" indent="1"/>
    </xf>
    <xf numFmtId="164" fontId="12" fillId="0" borderId="0" xfId="0" applyNumberFormat="1" applyFont="1" applyFill="1" applyAlignment="1" applyProtection="1">
      <alignment horizontal="right" indent="1"/>
    </xf>
    <xf numFmtId="8" fontId="12" fillId="0" borderId="0" xfId="0" applyNumberFormat="1" applyFont="1" applyFill="1" applyAlignment="1" applyProtection="1">
      <alignment horizontal="right" indent="1"/>
    </xf>
    <xf numFmtId="7" fontId="12" fillId="0" borderId="0" xfId="0" applyNumberFormat="1" applyFont="1" applyFill="1" applyBorder="1" applyAlignment="1" applyProtection="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8" fontId="0" fillId="0" borderId="0" xfId="0" applyNumberFormat="1" applyFont="1" applyFill="1" applyBorder="1" applyAlignment="1" applyProtection="1">
      <alignment vertical="center"/>
    </xf>
    <xf numFmtId="8" fontId="0" fillId="0" borderId="0" xfId="0" applyNumberFormat="1" applyFont="1" applyFill="1" applyBorder="1" applyAlignment="1" applyProtection="1">
      <alignment horizontal="right" vertical="center" indent="1"/>
    </xf>
    <xf numFmtId="0" fontId="2" fillId="0" borderId="0" xfId="0" applyNumberFormat="1" applyFont="1" applyFill="1" applyBorder="1" applyAlignment="1" applyProtection="1">
      <alignment horizontal="left" indent="1"/>
    </xf>
    <xf numFmtId="8" fontId="2" fillId="0" borderId="0" xfId="0" applyNumberFormat="1" applyFont="1" applyFill="1" applyBorder="1" applyAlignment="1" applyProtection="1">
      <alignment horizontal="right" indent="1"/>
    </xf>
    <xf numFmtId="164" fontId="2" fillId="0" borderId="0" xfId="0" applyNumberFormat="1" applyFont="1" applyFill="1" applyBorder="1" applyAlignment="1" applyProtection="1">
      <alignment horizontal="right" indent="1"/>
    </xf>
    <xf numFmtId="0" fontId="2" fillId="0" borderId="0" xfId="0" applyFont="1" applyFill="1" applyBorder="1" applyAlignment="1" applyProtection="1">
      <alignment horizontal="left" indent="1"/>
    </xf>
    <xf numFmtId="7" fontId="12" fillId="0" borderId="0" xfId="0" applyNumberFormat="1" applyFont="1" applyAlignment="1">
      <alignment horizontal="right" indent="1"/>
    </xf>
    <xf numFmtId="164" fontId="12" fillId="0" borderId="0" xfId="0" applyNumberFormat="1" applyFont="1" applyAlignment="1">
      <alignment horizontal="right" indent="1"/>
    </xf>
    <xf numFmtId="0" fontId="11" fillId="6" borderId="0" xfId="0" applyNumberFormat="1" applyFont="1" applyFill="1" applyBorder="1" applyAlignment="1" applyProtection="1">
      <alignment vertical="center"/>
    </xf>
    <xf numFmtId="8" fontId="11" fillId="6" borderId="0" xfId="0" applyNumberFormat="1" applyFont="1" applyFill="1" applyBorder="1" applyAlignment="1" applyProtection="1">
      <alignment horizontal="right" vertical="center" indent="1"/>
    </xf>
    <xf numFmtId="0" fontId="13" fillId="5" borderId="0" xfId="0" applyFont="1" applyFill="1" applyAlignment="1">
      <alignment horizontal="right" indent="1"/>
    </xf>
    <xf numFmtId="0" fontId="4" fillId="5" borderId="0" xfId="2" applyFont="1" applyFill="1" applyAlignment="1">
      <alignment horizontal="right" indent="1"/>
    </xf>
    <xf numFmtId="0" fontId="5" fillId="8" borderId="0" xfId="0" applyFont="1" applyFill="1" applyAlignment="1">
      <alignment horizontal="left" vertical="center" indent="1"/>
    </xf>
    <xf numFmtId="0" fontId="6" fillId="8" borderId="0" xfId="0" applyFont="1" applyFill="1" applyAlignment="1">
      <alignment vertical="center"/>
    </xf>
    <xf numFmtId="0" fontId="5" fillId="8" borderId="0" xfId="0" applyFont="1" applyFill="1" applyAlignment="1">
      <alignment horizontal="right" vertical="center" indent="1"/>
    </xf>
    <xf numFmtId="0" fontId="2" fillId="5" borderId="0" xfId="0" applyNumberFormat="1" applyFont="1" applyFill="1" applyBorder="1" applyAlignment="1" applyProtection="1">
      <alignment horizontal="left" vertical="center" indent="1"/>
    </xf>
    <xf numFmtId="0" fontId="0" fillId="0" borderId="0"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indent="1"/>
    </xf>
    <xf numFmtId="0" fontId="12" fillId="0" borderId="0" xfId="0" applyFont="1" applyFill="1" applyAlignment="1" applyProtection="1">
      <alignment horizontal="left" vertical="center" indent="1"/>
    </xf>
    <xf numFmtId="0" fontId="13" fillId="0" borderId="0" xfId="0" applyFont="1" applyAlignment="1">
      <alignment horizontal="left" vertical="center" indent="1"/>
    </xf>
    <xf numFmtId="0" fontId="3" fillId="0" borderId="0" xfId="0" applyFont="1" applyFill="1" applyBorder="1" applyAlignment="1" applyProtection="1">
      <alignment horizontal="left" vertical="center" indent="1"/>
    </xf>
    <xf numFmtId="0" fontId="17" fillId="4" borderId="0" xfId="0" applyFont="1" applyFill="1" applyAlignment="1">
      <alignment vertical="center"/>
    </xf>
    <xf numFmtId="0" fontId="16" fillId="4" borderId="0" xfId="1" applyAlignment="1">
      <alignment horizontal="right" vertical="center" indent="1"/>
    </xf>
    <xf numFmtId="0" fontId="7" fillId="0" borderId="0" xfId="0" applyNumberFormat="1" applyFont="1" applyFill="1" applyBorder="1" applyAlignment="1" applyProtection="1"/>
    <xf numFmtId="0" fontId="0"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indent="1"/>
    </xf>
    <xf numFmtId="0" fontId="0" fillId="0" borderId="0" xfId="0" applyFont="1" applyFill="1" applyBorder="1" applyAlignment="1" applyProtection="1">
      <alignment horizontal="right" vertical="center" indent="1"/>
    </xf>
    <xf numFmtId="0" fontId="14" fillId="0" borderId="0" xfId="0" applyFont="1" applyFill="1" applyBorder="1" applyAlignment="1" applyProtection="1">
      <alignment horizontal="right" vertical="center" indent="1"/>
    </xf>
    <xf numFmtId="8" fontId="14" fillId="0" borderId="0" xfId="0" applyNumberFormat="1" applyFont="1" applyFill="1" applyBorder="1" applyAlignment="1" applyProtection="1">
      <alignment horizontal="right" vertical="center" indent="1"/>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19" fillId="4" borderId="0" xfId="0" applyFont="1" applyFill="1" applyAlignment="1">
      <alignment horizontal="right" vertical="top" indent="1"/>
    </xf>
    <xf numFmtId="0" fontId="16" fillId="4" borderId="0" xfId="1" applyAlignment="1">
      <alignment horizontal="right" vertical="top" indent="1"/>
    </xf>
    <xf numFmtId="0" fontId="17" fillId="4" borderId="0" xfId="0" applyFont="1" applyFill="1" applyAlignment="1"/>
    <xf numFmtId="0" fontId="16" fillId="4" borderId="0" xfId="1" applyAlignment="1">
      <alignment horizontal="right" indent="1"/>
    </xf>
    <xf numFmtId="8" fontId="8" fillId="0" borderId="0" xfId="0" applyNumberFormat="1" applyFont="1" applyFill="1" applyBorder="1" applyAlignment="1" applyProtection="1">
      <alignment horizontal="right" vertical="center" indent="2"/>
    </xf>
    <xf numFmtId="8" fontId="8" fillId="0" borderId="0" xfId="0" applyNumberFormat="1" applyFont="1" applyFill="1" applyBorder="1" applyAlignment="1" applyProtection="1">
      <alignment horizontal="right" vertical="center" indent="1"/>
    </xf>
    <xf numFmtId="8" fontId="8" fillId="4" borderId="0" xfId="0" applyNumberFormat="1" applyFont="1" applyFill="1" applyBorder="1" applyAlignment="1" applyProtection="1">
      <alignment horizontal="right" vertical="center" indent="2"/>
    </xf>
    <xf numFmtId="8" fontId="8" fillId="4" borderId="0" xfId="0" applyNumberFormat="1" applyFont="1" applyFill="1" applyBorder="1" applyAlignment="1" applyProtection="1">
      <alignment horizontal="right" vertical="center" indent="1"/>
    </xf>
    <xf numFmtId="0" fontId="9" fillId="0" borderId="0" xfId="0" applyNumberFormat="1" applyFont="1" applyFill="1" applyBorder="1" applyAlignment="1" applyProtection="1">
      <alignment horizontal="right" vertical="center" indent="2"/>
    </xf>
    <xf numFmtId="0" fontId="9" fillId="0" borderId="0" xfId="0" applyNumberFormat="1" applyFont="1" applyFill="1" applyBorder="1" applyAlignment="1" applyProtection="1">
      <alignment horizontal="right" vertical="center" indent="1"/>
    </xf>
    <xf numFmtId="0" fontId="8" fillId="0" borderId="0" xfId="0" applyNumberFormat="1" applyFont="1" applyFill="1" applyBorder="1" applyAlignment="1" applyProtection="1">
      <alignment vertical="center"/>
    </xf>
    <xf numFmtId="0" fontId="8" fillId="4" borderId="0" xfId="0" applyNumberFormat="1" applyFont="1" applyFill="1" applyBorder="1" applyAlignment="1" applyProtection="1">
      <alignment vertical="center"/>
    </xf>
    <xf numFmtId="8" fontId="10" fillId="2" borderId="0" xfId="0" applyNumberFormat="1" applyFont="1" applyFill="1" applyBorder="1" applyAlignment="1" applyProtection="1">
      <alignment horizontal="right" vertical="center" indent="2"/>
    </xf>
    <xf numFmtId="8" fontId="10" fillId="2" borderId="0" xfId="0" applyNumberFormat="1" applyFont="1" applyFill="1" applyBorder="1" applyAlignment="1" applyProtection="1">
      <alignment horizontal="right" vertical="center" indent="1"/>
    </xf>
    <xf numFmtId="0" fontId="10" fillId="3" borderId="0" xfId="0" applyNumberFormat="1" applyFont="1" applyFill="1" applyBorder="1" applyAlignment="1" applyProtection="1">
      <alignment horizontal="center" vertical="center" wrapText="1"/>
    </xf>
    <xf numFmtId="8" fontId="12" fillId="0" borderId="0" xfId="0" applyNumberFormat="1" applyFont="1" applyFill="1" applyBorder="1" applyAlignment="1" applyProtection="1">
      <alignment horizontal="right" vertical="center" indent="1"/>
    </xf>
    <xf numFmtId="8" fontId="12" fillId="0" borderId="0" xfId="0" applyNumberFormat="1" applyFont="1" applyFill="1" applyAlignment="1" applyProtection="1">
      <alignment horizontal="right" vertical="center" indent="1"/>
    </xf>
    <xf numFmtId="0" fontId="13" fillId="0" borderId="0" xfId="0" applyFont="1" applyAlignment="1">
      <alignment horizontal="right" vertical="center" indent="1"/>
    </xf>
    <xf numFmtId="164" fontId="12" fillId="0" borderId="0" xfId="0" applyNumberFormat="1" applyFont="1" applyFill="1" applyBorder="1" applyAlignment="1" applyProtection="1">
      <alignment horizontal="right" vertical="center" indent="1"/>
    </xf>
    <xf numFmtId="164" fontId="12" fillId="0" borderId="0" xfId="0" applyNumberFormat="1" applyFont="1" applyFill="1" applyAlignment="1" applyProtection="1">
      <alignment horizontal="right" vertical="center" indent="1"/>
    </xf>
    <xf numFmtId="8" fontId="3" fillId="0" borderId="0" xfId="0" applyNumberFormat="1" applyFont="1" applyFill="1" applyBorder="1" applyAlignment="1" applyProtection="1">
      <alignment horizontal="right" vertical="center" indent="1"/>
    </xf>
    <xf numFmtId="164" fontId="3" fillId="0" borderId="0" xfId="0" applyNumberFormat="1" applyFont="1" applyFill="1" applyBorder="1" applyAlignment="1" applyProtection="1">
      <alignment horizontal="right" vertical="center" indent="1"/>
    </xf>
    <xf numFmtId="0" fontId="16" fillId="4" borderId="0" xfId="1" applyAlignment="1">
      <alignment vertical="center"/>
    </xf>
    <xf numFmtId="0" fontId="16" fillId="4" borderId="0" xfId="1" applyAlignment="1">
      <alignment horizontal="left"/>
    </xf>
    <xf numFmtId="0" fontId="15" fillId="7" borderId="0" xfId="0" applyNumberFormat="1" applyFont="1" applyFill="1" applyBorder="1" applyAlignment="1" applyProtection="1">
      <alignment horizontal="right" vertical="center" indent="2"/>
    </xf>
    <xf numFmtId="0" fontId="15" fillId="7" borderId="0" xfId="0" applyNumberFormat="1" applyFont="1" applyFill="1" applyBorder="1" applyAlignment="1" applyProtection="1">
      <alignment horizontal="right" vertical="center" indent="1"/>
    </xf>
    <xf numFmtId="0" fontId="18" fillId="0" borderId="0" xfId="0" applyNumberFormat="1" applyFont="1" applyFill="1" applyBorder="1" applyAlignment="1" applyProtection="1"/>
    <xf numFmtId="0" fontId="2" fillId="0" borderId="0" xfId="0" applyFont="1" applyAlignment="1"/>
    <xf numFmtId="0" fontId="0" fillId="0" borderId="0" xfId="0" applyAlignment="1">
      <alignment vertical="center"/>
    </xf>
    <xf numFmtId="0" fontId="22" fillId="0" borderId="0" xfId="0" applyFont="1" applyAlignment="1">
      <alignment wrapText="1"/>
    </xf>
    <xf numFmtId="0" fontId="21" fillId="9" borderId="0" xfId="3" applyFont="1" applyFill="1" applyBorder="1" applyAlignment="1">
      <alignment horizontal="center" vertical="center"/>
    </xf>
    <xf numFmtId="0" fontId="23" fillId="0" borderId="0" xfId="0" applyFont="1" applyAlignment="1">
      <alignment wrapText="1"/>
    </xf>
    <xf numFmtId="0" fontId="24" fillId="0" borderId="0" xfId="0" applyFont="1"/>
    <xf numFmtId="0" fontId="24" fillId="0" borderId="0" xfId="0" applyFont="1" applyBorder="1"/>
    <xf numFmtId="0" fontId="2" fillId="5"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indent="1"/>
    </xf>
    <xf numFmtId="0" fontId="25" fillId="0" borderId="0" xfId="0" applyFont="1" applyAlignment="1">
      <alignment vertical="center"/>
    </xf>
    <xf numFmtId="0" fontId="13" fillId="0" borderId="0" xfId="0" applyFont="1" applyAlignment="1"/>
    <xf numFmtId="165" fontId="10" fillId="7" borderId="0" xfId="0" applyNumberFormat="1" applyFont="1" applyFill="1" applyBorder="1" applyAlignment="1" applyProtection="1">
      <alignment vertical="center"/>
    </xf>
    <xf numFmtId="0" fontId="22" fillId="0" borderId="0" xfId="0" applyFont="1" applyAlignment="1">
      <alignment vertical="top" wrapText="1"/>
    </xf>
    <xf numFmtId="0" fontId="15" fillId="7" borderId="0" xfId="0" applyNumberFormat="1" applyFont="1" applyFill="1" applyBorder="1" applyAlignment="1" applyProtection="1">
      <alignment horizontal="center" vertical="center"/>
    </xf>
    <xf numFmtId="0" fontId="16" fillId="4" borderId="0" xfId="1" applyAlignment="1">
      <alignment horizontal="left" vertical="center" indent="3"/>
    </xf>
    <xf numFmtId="0" fontId="16" fillId="4" borderId="0" xfId="1" applyAlignment="1">
      <alignment horizontal="left" vertical="center"/>
    </xf>
    <xf numFmtId="0" fontId="16" fillId="4" borderId="0" xfId="1" applyAlignment="1">
      <alignment horizontal="left" indent="2"/>
    </xf>
    <xf numFmtId="0" fontId="26" fillId="8" borderId="0" xfId="0" applyFont="1" applyFill="1" applyAlignment="1">
      <alignment horizontal="center" vertical="center"/>
    </xf>
  </cellXfs>
  <cellStyles count="4">
    <cellStyle name="Heading 2" xfId="3" builtinId="17"/>
    <cellStyle name="Normal" xfId="0" builtinId="0" customBuiltin="1"/>
    <cellStyle name="Normal 2" xfId="2" xr:uid="{00000000-0005-0000-0000-000001000000}"/>
    <cellStyle name="Title" xfId="1" builtinId="15" customBuiltin="1"/>
  </cellStyles>
  <dxfs count="111">
    <dxf>
      <fill>
        <patternFill patternType="solid">
          <fgColor indexed="22"/>
          <bgColor theme="5" tint="-0.249977111117893"/>
        </patternFill>
      </fill>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textRotation="0" wrapText="0" relativeIndent="1" justifyLastLine="0" shrinkToFit="0" readingOrder="0"/>
    </dxf>
    <dxf>
      <alignment horizontal="right" textRotation="0" wrapText="0" relativeIndent="1"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color theme="0"/>
      </font>
    </dxf>
    <dxf>
      <font>
        <b val="0"/>
        <i val="0"/>
        <strike val="0"/>
        <condense val="0"/>
        <extend val="0"/>
        <outline val="0"/>
        <shadow val="0"/>
        <u val="none"/>
        <vertAlign val="baseline"/>
        <sz val="9"/>
        <color auto="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lef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strike val="0"/>
        <outline val="0"/>
        <shadow val="0"/>
        <u val="none"/>
        <vertAlign val="baseline"/>
        <name val="Lucida Sans"/>
        <family val="2"/>
        <scheme val="minor"/>
      </font>
      <fill>
        <patternFill patternType="solid">
          <fgColor indexed="64"/>
          <bgColor theme="5"/>
        </patternFill>
      </fill>
      <alignment vertical="center" textRotation="0" wrapText="0" indent="0" justifyLastLine="0" shrinkToFit="0" readingOrder="0"/>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0"/>
      <tableStyleElement type="headerRow" dxfId="109"/>
      <tableStyleElement type="totalRow" dxfId="108"/>
      <tableStyleElement type="firstColumn" dxfId="107"/>
      <tableStyleElement type="lastColumn" dxfId="106"/>
      <tableStyleElement type="firstRowStripe" size="7" dxfId="105"/>
      <tableStyleElement type="firstColumnStripe" dxfId="1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1936</c:v>
                </c:pt>
                <c:pt idx="1">
                  <c:v>1936</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882</c:v>
                </c:pt>
                <c:pt idx="1">
                  <c:v>302</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02" dataDxfId="101" totalsRowDxfId="100">
  <autoFilter ref="B6:D10" xr:uid="{00000000-0009-0000-0100-000001000000}">
    <filterColumn colId="0" hiddenButton="1"/>
    <filterColumn colId="1" hiddenButton="1"/>
    <filterColumn colId="2" hiddenButton="1"/>
  </autoFilter>
  <tableColumns count="3">
    <tableColumn id="1" xr3:uid="{00000000-0010-0000-0000-000001000000}" name="Site" totalsRowLabel="Total" dataDxfId="99" totalsRowDxfId="98"/>
    <tableColumn id="2" xr3:uid="{00000000-0010-0000-0000-000002000000}" name="Estimated" totalsRowFunction="sum" dataDxfId="97" totalsRowDxfId="96"/>
    <tableColumn id="3" xr3:uid="{00000000-0010-0000-0000-000003000000}" name="Actual" totalsRowFunction="count" dataDxfId="95" totalsRowDxfId="94"/>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93"/>
    <tableColumn id="2" xr3:uid="{00000000-0010-0000-0100-000002000000}" name="Estimated" totalsRowFunction="sum" totalsRowDxfId="92"/>
    <tableColumn id="3" xr3:uid="{00000000-0010-0000-0100-000003000000}" name="Actual" totalsRowFunction="count" totalsRowDxfId="91"/>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90" dataDxfId="89" totalsRowDxfId="88">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87" totalsRowDxfId="86"/>
    <tableColumn id="2" xr3:uid="{00000000-0010-0000-0200-000002000000}" name="Estimated" totalsRowFunction="sum" dataDxfId="85" totalsRowDxfId="84"/>
    <tableColumn id="3" xr3:uid="{00000000-0010-0000-0200-000003000000}" name="Actual" totalsRowFunction="sum" dataDxfId="83" totalsRowDxfId="82"/>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81" dataDxfId="80" totalsRowDxfId="79">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78" totalsRowDxfId="77"/>
    <tableColumn id="2" xr3:uid="{00000000-0010-0000-0300-000002000000}" name="Estimated" totalsRowFunction="sum" dataDxfId="76" totalsRowDxfId="75"/>
    <tableColumn id="3" xr3:uid="{00000000-0010-0000-0300-000003000000}" name="Actual" totalsRowFunction="count" dataDxfId="74" totalsRowDxfId="73"/>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72" dataDxfId="71" totalsRowDxfId="70">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69" totalsRowDxfId="68"/>
    <tableColumn id="2" xr3:uid="{00000000-0010-0000-0400-000002000000}" name="Estimated" totalsRowFunction="sum" dataDxfId="67" totalsRowDxfId="66"/>
    <tableColumn id="3" xr3:uid="{00000000-0010-0000-0400-000003000000}" name="Actual" totalsRowFunction="count" dataDxfId="65" totalsRowDxfId="64"/>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63" dataDxfId="62" totalsRowDxfId="61">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60" totalsRowDxfId="59"/>
    <tableColumn id="2" xr3:uid="{00000000-0010-0000-0500-000002000000}" name="Estimated" totalsRowFunction="sum" dataDxfId="58" totalsRowDxfId="57"/>
    <tableColumn id="3" xr3:uid="{00000000-0010-0000-0500-000003000000}" name="Actual" totalsRowFunction="count" dataDxfId="56" totalsRowDxfId="55"/>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54" dataDxfId="53" totalsRowDxfId="52">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51" totalsRowDxfId="50"/>
    <tableColumn id="2" xr3:uid="{00000000-0010-0000-0600-000002000000}" name="Estimated" totalsRowFunction="sum" dataDxfId="49" totalsRowDxfId="48"/>
    <tableColumn id="3" xr3:uid="{00000000-0010-0000-0600-000003000000}" name="Actual" totalsRowFunction="count" dataDxfId="47" totalsRowDxfId="46"/>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44" dataDxfId="43" totalsRowDxfId="42">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41"/>
    <tableColumn id="2" xr3:uid="{00000000-0010-0000-0700-000002000000}" name="Actual No." dataDxfId="40" totalsRowDxfId="39"/>
    <tableColumn id="3" xr3:uid="{00000000-0010-0000-0700-000003000000}" name="Type" dataDxfId="38" totalsRowDxfId="37"/>
    <tableColumn id="4" xr3:uid="{00000000-0010-0000-0700-000004000000}" name="Price" dataDxfId="36" totalsRowDxfId="35"/>
    <tableColumn id="6" xr3:uid="{00000000-0010-0000-0700-000006000000}" name="Estimated Income" totalsRowFunction="sum" dataDxfId="34" totalsRowDxfId="33">
      <calculatedColumnFormula>B7*E7</calculatedColumnFormula>
    </tableColumn>
    <tableColumn id="7" xr3:uid="{00000000-0010-0000-0700-000007000000}" name="Actual Income" totalsRowFunction="sum" dataDxfId="32" totalsRowDxfId="31">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30" dataDxfId="29" totalsRowDxfId="28">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27" totalsRowDxfId="26"/>
    <tableColumn id="2" xr3:uid="{00000000-0010-0000-0800-000002000000}" name="Actual No." dataDxfId="25" totalsRowDxfId="24"/>
    <tableColumn id="3" xr3:uid="{00000000-0010-0000-0800-000003000000}" name="Type" dataDxfId="23" totalsRowDxfId="22"/>
    <tableColumn id="4" xr3:uid="{00000000-0010-0000-0800-000004000000}" name="Price" dataDxfId="21" totalsRowDxfId="20"/>
    <tableColumn id="5" xr3:uid="{00000000-0010-0000-0800-000005000000}" name="Estimated Income" totalsRowFunction="sum" dataDxfId="19" totalsRowDxfId="18">
      <calculatedColumnFormula>B13*E13</calculatedColumnFormula>
    </tableColumn>
    <tableColumn id="6" xr3:uid="{00000000-0010-0000-0800-000006000000}" name="Actual Income" totalsRowFunction="sum" dataDxfId="17" totalsRowDxfId="16">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15"/>
    <tableColumn id="2" xr3:uid="{00000000-0010-0000-0900-000002000000}" name="Actual No." totalsRowDxfId="14"/>
    <tableColumn id="3" xr3:uid="{00000000-0010-0000-0900-000003000000}" name="Type" totalsRowDxfId="13"/>
    <tableColumn id="4" xr3:uid="{00000000-0010-0000-0900-000004000000}" name="Price" totalsRowDxfId="12"/>
    <tableColumn id="5" xr3:uid="{00000000-0010-0000-0900-000005000000}" name="Estimated Income" totalsRowFunction="sum" totalsRowDxfId="11">
      <calculatedColumnFormula>B19*E19</calculatedColumnFormula>
    </tableColumn>
    <tableColumn id="6" xr3:uid="{00000000-0010-0000-0900-000006000000}" name="Actual Income" totalsRowFunction="sum" totalsRowDxfId="10">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9"/>
    <tableColumn id="2" xr3:uid="{00000000-0010-0000-0A00-000002000000}" name="Actual No." totalsRowDxfId="8"/>
    <tableColumn id="3" xr3:uid="{00000000-0010-0000-0A00-000003000000}" name="Type" totalsRowDxfId="7"/>
    <tableColumn id="4" xr3:uid="{00000000-0010-0000-0A00-000004000000}" name="Price" totalsRowDxfId="6"/>
    <tableColumn id="5" xr3:uid="{00000000-0010-0000-0A00-000005000000}" name="Estimated Income" totalsRowFunction="sum" totalsRowDxfId="5">
      <calculatedColumnFormula>B25*E25</calculatedColumnFormula>
    </tableColumn>
    <tableColumn id="6" xr3:uid="{00000000-0010-0000-0A00-000006000000}" name="Actual Income" totalsRowFunction="sum" totalsRowDxfId="4">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0">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heetViews>
  <sheetFormatPr defaultRowHeight="12.75" x14ac:dyDescent="0.2"/>
  <cols>
    <col min="1" max="1" width="2.7109375" customWidth="1"/>
    <col min="2" max="2" width="95" customWidth="1"/>
    <col min="3" max="3" width="2.7109375" customWidth="1"/>
  </cols>
  <sheetData>
    <row r="1" spans="2:2" s="82" customFormat="1" ht="30" customHeight="1" x14ac:dyDescent="0.2">
      <c r="B1" s="84" t="s">
        <v>67</v>
      </c>
    </row>
    <row r="2" spans="2:2" ht="30" customHeight="1" x14ac:dyDescent="0.25">
      <c r="B2" s="83" t="s">
        <v>68</v>
      </c>
    </row>
    <row r="3" spans="2:2" ht="30" customHeight="1" x14ac:dyDescent="0.25">
      <c r="B3" s="83" t="s">
        <v>69</v>
      </c>
    </row>
    <row r="4" spans="2:2" ht="30" customHeight="1" x14ac:dyDescent="0.25">
      <c r="B4" s="83" t="s">
        <v>70</v>
      </c>
    </row>
    <row r="5" spans="2:2" ht="30" customHeight="1" x14ac:dyDescent="0.25">
      <c r="B5" s="83" t="s">
        <v>71</v>
      </c>
    </row>
    <row r="6" spans="2:2" ht="30" customHeight="1" x14ac:dyDescent="0.25">
      <c r="B6" s="85" t="s">
        <v>72</v>
      </c>
    </row>
    <row r="7" spans="2:2" ht="60" customHeight="1" x14ac:dyDescent="0.2">
      <c r="B7" s="93" t="s">
        <v>99</v>
      </c>
    </row>
    <row r="8" spans="2:2" ht="39.950000000000003" customHeight="1" x14ac:dyDescent="0.25">
      <c r="B8" s="83" t="s">
        <v>73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8"/>
  <sheetViews>
    <sheetView showGridLines="0" tabSelected="1" zoomScaleNormal="100" workbookViewId="0"/>
  </sheetViews>
  <sheetFormatPr defaultColWidth="9.140625" defaultRowHeight="12.75" x14ac:dyDescent="0.2"/>
  <cols>
    <col min="1" max="1" width="2.7109375" style="7"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x14ac:dyDescent="0.2">
      <c r="A1" s="90" t="s">
        <v>76</v>
      </c>
      <c r="B1" s="95" t="s">
        <v>65</v>
      </c>
      <c r="C1" s="95"/>
      <c r="D1" s="96" t="s">
        <v>66</v>
      </c>
      <c r="E1" s="96"/>
      <c r="F1" s="43"/>
      <c r="G1" s="43"/>
      <c r="H1" s="44" t="s">
        <v>55</v>
      </c>
    </row>
    <row r="2" spans="1:8" ht="6.75" customHeight="1" x14ac:dyDescent="0.2">
      <c r="B2" s="34"/>
      <c r="C2" s="34"/>
      <c r="D2" s="34"/>
      <c r="E2" s="35"/>
      <c r="F2" s="35"/>
      <c r="G2" s="35"/>
      <c r="H2" s="36"/>
    </row>
    <row r="3" spans="1:8" s="21" customFormat="1" ht="15" customHeight="1" x14ac:dyDescent="0.2">
      <c r="A3" s="90" t="s">
        <v>78</v>
      </c>
      <c r="B3" s="94" t="s">
        <v>56</v>
      </c>
      <c r="C3" s="32"/>
      <c r="D3" s="32"/>
      <c r="E3" s="32"/>
      <c r="F3" s="32"/>
      <c r="G3" s="33" t="s">
        <v>4</v>
      </c>
      <c r="H3" s="33" t="s">
        <v>5</v>
      </c>
    </row>
    <row r="4" spans="1:8" ht="24" customHeight="1" x14ac:dyDescent="0.2">
      <c r="A4" s="90" t="s">
        <v>79</v>
      </c>
      <c r="B4" s="94"/>
      <c r="C4" s="30"/>
      <c r="D4" s="30"/>
      <c r="E4" s="30"/>
      <c r="F4" s="30"/>
      <c r="G4" s="31">
        <f>SUM(C11,C19,C25,C32,G11,G19,G24)</f>
        <v>882</v>
      </c>
      <c r="H4" s="31">
        <f>SUM(D11,D19,D25,D32,H11,H19,H24)</f>
        <v>302</v>
      </c>
    </row>
    <row r="5" spans="1:8" ht="15" customHeight="1" x14ac:dyDescent="0.2">
      <c r="B5" s="8"/>
      <c r="C5" s="11"/>
      <c r="D5" s="11"/>
      <c r="E5" s="7"/>
      <c r="F5" s="7"/>
      <c r="G5" s="7"/>
      <c r="H5" s="7"/>
    </row>
    <row r="6" spans="1:8" s="19" customFormat="1" ht="20.100000000000001" customHeight="1" x14ac:dyDescent="0.2">
      <c r="A6" s="90" t="s">
        <v>80</v>
      </c>
      <c r="B6" s="37" t="s">
        <v>11</v>
      </c>
      <c r="C6" s="88" t="s">
        <v>4</v>
      </c>
      <c r="D6" s="88" t="s">
        <v>5</v>
      </c>
      <c r="E6" s="20"/>
      <c r="F6" s="38" t="s">
        <v>6</v>
      </c>
      <c r="G6" s="47" t="s">
        <v>4</v>
      </c>
      <c r="H6" s="47" t="s">
        <v>5</v>
      </c>
    </row>
    <row r="7" spans="1:8" ht="15.95" customHeight="1" x14ac:dyDescent="0.2">
      <c r="B7" s="24" t="s">
        <v>0</v>
      </c>
      <c r="C7" s="25">
        <v>500</v>
      </c>
      <c r="D7" s="26"/>
      <c r="E7" s="7"/>
      <c r="F7" s="9" t="s">
        <v>7</v>
      </c>
      <c r="G7" s="12"/>
      <c r="H7" s="13"/>
    </row>
    <row r="8" spans="1:8" ht="15.95" customHeight="1" x14ac:dyDescent="0.2">
      <c r="B8" s="24" t="s">
        <v>1</v>
      </c>
      <c r="C8" s="25"/>
      <c r="D8" s="26"/>
      <c r="E8" s="7"/>
      <c r="F8" s="9" t="s">
        <v>8</v>
      </c>
      <c r="G8" s="12">
        <v>20</v>
      </c>
      <c r="H8" s="13"/>
    </row>
    <row r="9" spans="1:8" ht="15.95" customHeight="1" x14ac:dyDescent="0.2">
      <c r="B9" s="24" t="s">
        <v>2</v>
      </c>
      <c r="C9" s="25"/>
      <c r="D9" s="26"/>
      <c r="E9" s="7"/>
      <c r="F9" s="9" t="s">
        <v>9</v>
      </c>
      <c r="G9" s="12"/>
      <c r="H9" s="13">
        <v>20</v>
      </c>
    </row>
    <row r="10" spans="1:8" ht="15.95" customHeight="1" x14ac:dyDescent="0.2">
      <c r="B10" s="24" t="s">
        <v>3</v>
      </c>
      <c r="C10" s="25"/>
      <c r="D10" s="26"/>
      <c r="E10" s="7"/>
      <c r="F10" s="9" t="s">
        <v>10</v>
      </c>
      <c r="G10" s="12"/>
      <c r="H10" s="13"/>
    </row>
    <row r="11" spans="1:8" ht="15.95" customHeight="1" x14ac:dyDescent="0.2">
      <c r="B11" s="27" t="s">
        <v>48</v>
      </c>
      <c r="C11" s="25">
        <f>SUBTOTAL(109,SiteExpenses[Estimated])</f>
        <v>500</v>
      </c>
      <c r="D11" s="26">
        <f>SUBTOTAL(103,SiteExpenses[Actual])</f>
        <v>0</v>
      </c>
      <c r="E11" s="7"/>
      <c r="F11" s="10" t="s">
        <v>48</v>
      </c>
      <c r="G11" s="12">
        <f>SUBTOTAL(109,RefreshmentsExpenses[Estimated])</f>
        <v>20</v>
      </c>
      <c r="H11" s="13">
        <f>SUBTOTAL(103,RefreshmentsExpenses[Actual])</f>
        <v>1</v>
      </c>
    </row>
    <row r="12" spans="1:8" ht="15" customHeight="1" x14ac:dyDescent="0.2">
      <c r="B12" s="8"/>
      <c r="C12" s="11"/>
      <c r="D12" s="11"/>
      <c r="E12" s="7"/>
      <c r="F12" s="7"/>
      <c r="G12" s="7"/>
      <c r="H12" s="7"/>
    </row>
    <row r="13" spans="1:8" ht="20.100000000000001" customHeight="1" x14ac:dyDescent="0.2">
      <c r="A13" s="7" t="s">
        <v>81</v>
      </c>
      <c r="B13" s="39" t="s">
        <v>12</v>
      </c>
      <c r="C13" s="89" t="s">
        <v>4</v>
      </c>
      <c r="D13" s="89" t="s">
        <v>5</v>
      </c>
      <c r="E13" s="7"/>
      <c r="F13" s="39" t="s">
        <v>22</v>
      </c>
      <c r="G13" s="89" t="s">
        <v>4</v>
      </c>
      <c r="H13" s="89" t="s">
        <v>5</v>
      </c>
    </row>
    <row r="14" spans="1:8" ht="15.95" customHeight="1" x14ac:dyDescent="0.2">
      <c r="B14" s="39" t="s">
        <v>13</v>
      </c>
      <c r="C14" s="69">
        <v>200</v>
      </c>
      <c r="D14" s="69">
        <v>300</v>
      </c>
      <c r="E14" s="7"/>
      <c r="F14" s="39" t="s">
        <v>18</v>
      </c>
      <c r="G14" s="14"/>
      <c r="H14" s="15"/>
    </row>
    <row r="15" spans="1:8" ht="15.95" customHeight="1" x14ac:dyDescent="0.2">
      <c r="B15" s="39" t="s">
        <v>14</v>
      </c>
      <c r="C15" s="69"/>
      <c r="D15" s="69"/>
      <c r="E15" s="7"/>
      <c r="F15" s="39" t="s">
        <v>19</v>
      </c>
      <c r="G15" s="14">
        <v>30</v>
      </c>
      <c r="H15" s="15"/>
    </row>
    <row r="16" spans="1:8" ht="15.95" customHeight="1" x14ac:dyDescent="0.2">
      <c r="B16" s="39" t="s">
        <v>15</v>
      </c>
      <c r="C16" s="69"/>
      <c r="D16" s="69"/>
      <c r="E16" s="7"/>
      <c r="F16" s="39" t="s">
        <v>20</v>
      </c>
      <c r="G16" s="14"/>
      <c r="H16" s="15"/>
    </row>
    <row r="17" spans="1:8" ht="15.95" customHeight="1" x14ac:dyDescent="0.2">
      <c r="B17" s="39" t="s">
        <v>16</v>
      </c>
      <c r="C17" s="69"/>
      <c r="D17" s="69"/>
      <c r="E17" s="7"/>
      <c r="F17" s="39" t="s">
        <v>21</v>
      </c>
      <c r="G17" s="14"/>
      <c r="H17" s="15"/>
    </row>
    <row r="18" spans="1:8" ht="15.95" customHeight="1" x14ac:dyDescent="0.2">
      <c r="B18" s="39" t="s">
        <v>17</v>
      </c>
      <c r="C18" s="69"/>
      <c r="D18" s="69"/>
      <c r="E18" s="7"/>
      <c r="F18" s="39" t="s">
        <v>34</v>
      </c>
      <c r="G18" s="14"/>
      <c r="H18" s="15"/>
    </row>
    <row r="19" spans="1:8" ht="15.95" customHeight="1" x14ac:dyDescent="0.2">
      <c r="B19" s="40" t="s">
        <v>48</v>
      </c>
      <c r="C19" s="70">
        <f>SUBTOTAL(109,DecorationsExpenses[Estimated])</f>
        <v>200</v>
      </c>
      <c r="D19" s="70">
        <f>SUBTOTAL(109,DecorationsExpenses[Actual])</f>
        <v>300</v>
      </c>
      <c r="E19" s="7"/>
      <c r="F19" s="40" t="s">
        <v>48</v>
      </c>
      <c r="G19" s="17">
        <f>SUBTOTAL(109,ProgramExpenses[Estimated])</f>
        <v>30</v>
      </c>
      <c r="H19" s="16">
        <f>SUBTOTAL(103,ProgramExpenses[Actual])</f>
        <v>0</v>
      </c>
    </row>
    <row r="20" spans="1:8" ht="15" customHeight="1" x14ac:dyDescent="0.2">
      <c r="B20" s="41"/>
      <c r="C20" s="71"/>
      <c r="D20" s="71"/>
      <c r="E20" s="7"/>
      <c r="F20" s="41"/>
      <c r="G20" s="7"/>
      <c r="H20" s="7"/>
    </row>
    <row r="21" spans="1:8" ht="20.100000000000001" customHeight="1" x14ac:dyDescent="0.2">
      <c r="A21" s="90" t="s">
        <v>74</v>
      </c>
      <c r="B21" s="39" t="s">
        <v>23</v>
      </c>
      <c r="C21" s="89" t="s">
        <v>4</v>
      </c>
      <c r="D21" s="89" t="s">
        <v>5</v>
      </c>
      <c r="E21" s="7"/>
      <c r="F21" s="39" t="s">
        <v>27</v>
      </c>
      <c r="G21" s="89" t="s">
        <v>4</v>
      </c>
      <c r="H21" s="89" t="s">
        <v>5</v>
      </c>
    </row>
    <row r="22" spans="1:8" ht="15.95" customHeight="1" x14ac:dyDescent="0.2">
      <c r="B22" s="39" t="s">
        <v>24</v>
      </c>
      <c r="C22" s="69"/>
      <c r="D22" s="72"/>
      <c r="E22" s="7"/>
      <c r="F22" s="39" t="s">
        <v>46</v>
      </c>
      <c r="G22" s="14"/>
      <c r="H22" s="15"/>
    </row>
    <row r="23" spans="1:8" ht="15.95" customHeight="1" x14ac:dyDescent="0.2">
      <c r="B23" s="39" t="s">
        <v>25</v>
      </c>
      <c r="C23" s="69">
        <v>20</v>
      </c>
      <c r="D23" s="72"/>
      <c r="E23" s="7"/>
      <c r="F23" s="39" t="s">
        <v>28</v>
      </c>
      <c r="G23" s="18">
        <v>100</v>
      </c>
      <c r="H23" s="15"/>
    </row>
    <row r="24" spans="1:8" ht="15.95" customHeight="1" x14ac:dyDescent="0.2">
      <c r="B24" s="39" t="s">
        <v>26</v>
      </c>
      <c r="C24" s="69"/>
      <c r="D24" s="72"/>
      <c r="E24" s="7"/>
      <c r="F24" s="40" t="s">
        <v>48</v>
      </c>
      <c r="G24" s="28">
        <f>SUBTOTAL(109,PrizesExpenses[Estimated])</f>
        <v>100</v>
      </c>
      <c r="H24" s="29">
        <f>SUBTOTAL(103,PrizesExpenses[Actual])</f>
        <v>0</v>
      </c>
    </row>
    <row r="25" spans="1:8" ht="15.95" customHeight="1" x14ac:dyDescent="0.2">
      <c r="B25" s="40" t="s">
        <v>48</v>
      </c>
      <c r="C25" s="70">
        <f>SUBTOTAL(109,PublicityExpenses[Estimated])</f>
        <v>20</v>
      </c>
      <c r="D25" s="73">
        <f>SUBTOTAL(103,PublicityExpenses[Actual])</f>
        <v>0</v>
      </c>
      <c r="E25" s="7"/>
      <c r="F25" s="7"/>
      <c r="G25" s="7"/>
      <c r="H25" s="7"/>
    </row>
    <row r="26" spans="1:8" ht="15" customHeight="1" x14ac:dyDescent="0.2">
      <c r="B26" s="41"/>
      <c r="C26" s="71"/>
      <c r="D26" s="71"/>
      <c r="E26" s="7"/>
      <c r="F26" s="7"/>
      <c r="G26" s="7"/>
      <c r="H26" s="7"/>
    </row>
    <row r="27" spans="1:8" ht="20.100000000000001" customHeight="1" x14ac:dyDescent="0.2">
      <c r="A27" s="90" t="s">
        <v>82</v>
      </c>
      <c r="B27" s="39" t="s">
        <v>29</v>
      </c>
      <c r="C27" s="89" t="s">
        <v>4</v>
      </c>
      <c r="D27" s="89" t="s">
        <v>5</v>
      </c>
      <c r="E27" s="7"/>
      <c r="F27" s="7"/>
      <c r="G27" s="7"/>
      <c r="H27" s="7"/>
    </row>
    <row r="28" spans="1:8" ht="15.95" customHeight="1" x14ac:dyDescent="0.2">
      <c r="B28" s="39" t="s">
        <v>30</v>
      </c>
      <c r="C28" s="69"/>
      <c r="D28" s="72">
        <v>13</v>
      </c>
      <c r="E28" s="7"/>
      <c r="F28" s="7"/>
      <c r="G28" s="7"/>
      <c r="H28" s="7"/>
    </row>
    <row r="29" spans="1:8" ht="15.95" customHeight="1" x14ac:dyDescent="0.2">
      <c r="B29" s="39" t="s">
        <v>31</v>
      </c>
      <c r="C29" s="69">
        <v>12</v>
      </c>
      <c r="D29" s="72"/>
      <c r="E29" s="7"/>
      <c r="F29" s="7"/>
      <c r="G29" s="7"/>
      <c r="H29" s="7"/>
    </row>
    <row r="30" spans="1:8" ht="15.95" customHeight="1" x14ac:dyDescent="0.2">
      <c r="B30" s="39" t="s">
        <v>32</v>
      </c>
      <c r="C30" s="69"/>
      <c r="D30" s="72"/>
      <c r="E30" s="7"/>
      <c r="F30" s="7"/>
      <c r="G30" s="7"/>
      <c r="H30" s="7"/>
    </row>
    <row r="31" spans="1:8" s="3" customFormat="1" ht="15.95" customHeight="1" x14ac:dyDescent="0.2">
      <c r="A31" s="6"/>
      <c r="B31" s="39" t="s">
        <v>33</v>
      </c>
      <c r="C31" s="69"/>
      <c r="D31" s="72"/>
      <c r="E31" s="6"/>
      <c r="F31" s="6"/>
      <c r="G31" s="6"/>
      <c r="H31" s="6"/>
    </row>
    <row r="32" spans="1:8" s="3" customFormat="1" ht="15.95" customHeight="1" x14ac:dyDescent="0.2">
      <c r="A32" s="6"/>
      <c r="B32" s="42" t="s">
        <v>48</v>
      </c>
      <c r="C32" s="74">
        <f>SUBTOTAL(109,MiscellaneousExpenses[Estimated])</f>
        <v>12</v>
      </c>
      <c r="D32" s="75">
        <f>SUBTOTAL(103,MiscellaneousExpenses[Actual])</f>
        <v>1</v>
      </c>
    </row>
    <row r="33" spans="1:1" s="3" customFormat="1" x14ac:dyDescent="0.2">
      <c r="A33" s="6"/>
    </row>
    <row r="34" spans="1:1" s="3" customFormat="1" x14ac:dyDescent="0.2">
      <c r="A34" s="6"/>
    </row>
    <row r="35" spans="1:1" s="3" customFormat="1" x14ac:dyDescent="0.2">
      <c r="A35" s="6"/>
    </row>
    <row r="36" spans="1:1" s="3" customFormat="1" x14ac:dyDescent="0.2">
      <c r="A36" s="6"/>
    </row>
    <row r="37" spans="1:1" s="3" customFormat="1" x14ac:dyDescent="0.2">
      <c r="A37" s="6"/>
    </row>
    <row r="38" spans="1:1" s="3" customFormat="1" x14ac:dyDescent="0.2">
      <c r="A38" s="6"/>
    </row>
  </sheetData>
  <mergeCells count="3">
    <mergeCell ref="B3:B4"/>
    <mergeCell ref="B1:C1"/>
    <mergeCell ref="D1:E1"/>
  </mergeCells>
  <phoneticPr fontId="1" type="noConversion"/>
  <conditionalFormatting sqref="A1:A1048576">
    <cfRule type="notContainsBlanks" dxfId="103" priority="1">
      <formula>LEN(TRIM(A1))&gt;0</formula>
    </cfRule>
  </conditionalFormatting>
  <printOptions horizontalCentered="1"/>
  <pageMargins left="0.75" right="0.75" top="1" bottom="1" header="0.5" footer="0.5"/>
  <pageSetup scale="85" fitToHeight="0"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34"/>
  <sheetViews>
    <sheetView showGridLines="0" zoomScaleNormal="100" zoomScaleSheetLayoutView="75" workbookViewId="0"/>
  </sheetViews>
  <sheetFormatPr defaultColWidth="9.140625" defaultRowHeight="12.75" x14ac:dyDescent="0.2"/>
  <cols>
    <col min="1" max="1" width="2.7109375" style="7" customWidth="1"/>
    <col min="2" max="2" width="23.140625" style="1" customWidth="1"/>
    <col min="3" max="3" width="15.7109375" style="1" customWidth="1"/>
    <col min="4" max="7" width="23.140625" style="1" customWidth="1"/>
    <col min="8" max="8" width="2.7109375" style="1" customWidth="1"/>
    <col min="9" max="16384" width="9.140625" style="1"/>
  </cols>
  <sheetData>
    <row r="1" spans="1:8" ht="45.75" customHeight="1" x14ac:dyDescent="0.2">
      <c r="A1" s="7" t="s">
        <v>83</v>
      </c>
      <c r="B1" s="95" t="str">
        <f>Expenses!B1</f>
        <v>Event Budget for</v>
      </c>
      <c r="C1" s="95"/>
      <c r="D1" s="76" t="str">
        <f>Expenses!D1</f>
        <v>Event Name</v>
      </c>
      <c r="E1" s="43"/>
      <c r="F1" s="43"/>
      <c r="G1" s="44" t="s">
        <v>57</v>
      </c>
    </row>
    <row r="2" spans="1:8" ht="6.75" customHeight="1" x14ac:dyDescent="0.2">
      <c r="B2" s="34"/>
      <c r="C2" s="34"/>
      <c r="D2" s="34"/>
      <c r="E2" s="35"/>
      <c r="F2" s="35"/>
      <c r="G2" s="35"/>
      <c r="H2" s="36"/>
    </row>
    <row r="3" spans="1:8" s="21" customFormat="1" ht="15" customHeight="1" x14ac:dyDescent="0.2">
      <c r="A3" s="90" t="s">
        <v>84</v>
      </c>
      <c r="B3" s="94" t="s">
        <v>77</v>
      </c>
      <c r="C3" s="32"/>
      <c r="D3" s="32"/>
      <c r="E3" s="32"/>
      <c r="F3" s="33" t="s">
        <v>4</v>
      </c>
      <c r="G3" s="33" t="s">
        <v>5</v>
      </c>
    </row>
    <row r="4" spans="1:8" ht="24" customHeight="1" x14ac:dyDescent="0.2">
      <c r="A4" s="90" t="s">
        <v>85</v>
      </c>
      <c r="B4" s="94"/>
      <c r="C4" s="30"/>
      <c r="D4" s="30"/>
      <c r="E4" s="30"/>
      <c r="F4" s="31">
        <f>SUM(Admissions[[#Totals],[Estimated Income]],AdsInProgram[[#Totals],[Estimated Income]],ExhibitorsAndVendors[[#Totals],[Estimated Income]],SaleOfItems[[#Totals],[Estimated Income]])</f>
        <v>1936</v>
      </c>
      <c r="G4" s="31">
        <f>SUM(Admissions[[#Totals],[Actual Income]],AdsInProgram[[#Totals],[Actual Income]],ExhibitorsAndVendors[[#Totals],[Actual Income]],SaleOfItems[[#Totals],[Actual Income]])</f>
        <v>1831</v>
      </c>
    </row>
    <row r="5" spans="1:8" s="81" customFormat="1" ht="35.1" customHeight="1" x14ac:dyDescent="0.2">
      <c r="A5" s="90" t="s">
        <v>86</v>
      </c>
      <c r="B5" s="80" t="s">
        <v>58</v>
      </c>
      <c r="C5" s="45"/>
      <c r="D5" s="45"/>
      <c r="E5" s="45"/>
      <c r="F5" s="45"/>
      <c r="G5" s="45"/>
    </row>
    <row r="6" spans="1:8" ht="20.100000000000001" customHeight="1" x14ac:dyDescent="0.2">
      <c r="A6" s="90" t="s">
        <v>87</v>
      </c>
      <c r="B6" s="47" t="s">
        <v>50</v>
      </c>
      <c r="C6" s="47" t="s">
        <v>51</v>
      </c>
      <c r="D6" s="47" t="s">
        <v>49</v>
      </c>
      <c r="E6" s="47" t="s">
        <v>54</v>
      </c>
      <c r="F6" s="47" t="s">
        <v>52</v>
      </c>
      <c r="G6" s="47" t="s">
        <v>53</v>
      </c>
    </row>
    <row r="7" spans="1:8" ht="15.95" customHeight="1" x14ac:dyDescent="0.2">
      <c r="B7" s="47">
        <v>300</v>
      </c>
      <c r="C7" s="47">
        <v>278</v>
      </c>
      <c r="D7" s="47" t="s">
        <v>47</v>
      </c>
      <c r="E7" s="23">
        <v>5</v>
      </c>
      <c r="F7" s="23">
        <f>B7*E7</f>
        <v>1500</v>
      </c>
      <c r="G7" s="23">
        <f>C7*E7</f>
        <v>1390</v>
      </c>
    </row>
    <row r="8" spans="1:8" ht="15.95" customHeight="1" x14ac:dyDescent="0.2">
      <c r="B8" s="47">
        <v>197</v>
      </c>
      <c r="C8" s="47">
        <v>195</v>
      </c>
      <c r="D8" s="47" t="s">
        <v>37</v>
      </c>
      <c r="E8" s="23">
        <v>2</v>
      </c>
      <c r="F8" s="23">
        <f>B8*E8</f>
        <v>394</v>
      </c>
      <c r="G8" s="23">
        <f>C8*E8</f>
        <v>390</v>
      </c>
    </row>
    <row r="9" spans="1:8" ht="15.75" customHeight="1" x14ac:dyDescent="0.2">
      <c r="B9" s="47">
        <v>42</v>
      </c>
      <c r="C9" s="47">
        <v>51</v>
      </c>
      <c r="D9" s="47" t="s">
        <v>38</v>
      </c>
      <c r="E9" s="23">
        <v>1</v>
      </c>
      <c r="F9" s="23">
        <f>B9*E9</f>
        <v>42</v>
      </c>
      <c r="G9" s="23">
        <f>C9*E9</f>
        <v>51</v>
      </c>
    </row>
    <row r="10" spans="1:8" ht="15.95" customHeight="1" x14ac:dyDescent="0.2">
      <c r="B10" s="49" t="s">
        <v>48</v>
      </c>
      <c r="C10" s="49"/>
      <c r="D10" s="49"/>
      <c r="E10" s="49"/>
      <c r="F10" s="50">
        <f>SUBTOTAL(109,Admissions[Estimated Income])</f>
        <v>1936</v>
      </c>
      <c r="G10" s="50">
        <f>SUBTOTAL(109,Admissions[Actual Income])</f>
        <v>1831</v>
      </c>
    </row>
    <row r="11" spans="1:8" s="81" customFormat="1" ht="35.1" customHeight="1" x14ac:dyDescent="0.2">
      <c r="A11" s="90" t="s">
        <v>88</v>
      </c>
      <c r="B11" s="80" t="s">
        <v>59</v>
      </c>
      <c r="C11" s="45"/>
      <c r="D11" s="45"/>
      <c r="E11" s="45"/>
      <c r="F11" s="45"/>
      <c r="G11" s="45"/>
    </row>
    <row r="12" spans="1:8" ht="20.100000000000001" customHeight="1" x14ac:dyDescent="0.2">
      <c r="A12" s="90" t="s">
        <v>89</v>
      </c>
      <c r="B12" s="47" t="s">
        <v>50</v>
      </c>
      <c r="C12" s="47" t="s">
        <v>51</v>
      </c>
      <c r="D12" s="47" t="s">
        <v>49</v>
      </c>
      <c r="E12" s="47" t="s">
        <v>54</v>
      </c>
      <c r="F12" s="47" t="s">
        <v>52</v>
      </c>
      <c r="G12" s="47" t="s">
        <v>53</v>
      </c>
    </row>
    <row r="13" spans="1:8" ht="15.95" customHeight="1" x14ac:dyDescent="0.2">
      <c r="B13" s="47">
        <v>12</v>
      </c>
      <c r="C13" s="47"/>
      <c r="D13" s="47" t="s">
        <v>39</v>
      </c>
      <c r="E13" s="23"/>
      <c r="F13" s="23">
        <f>B13*E13</f>
        <v>0</v>
      </c>
      <c r="G13" s="23">
        <f>C13*E13</f>
        <v>0</v>
      </c>
    </row>
    <row r="14" spans="1:8" ht="15.95" customHeight="1" x14ac:dyDescent="0.2">
      <c r="B14" s="47"/>
      <c r="C14" s="47">
        <v>158</v>
      </c>
      <c r="D14" s="47" t="s">
        <v>40</v>
      </c>
      <c r="E14" s="23"/>
      <c r="F14" s="23">
        <f>B14*E14</f>
        <v>0</v>
      </c>
      <c r="G14" s="23">
        <f>C14*E14</f>
        <v>0</v>
      </c>
    </row>
    <row r="15" spans="1:8" ht="15.95" customHeight="1" x14ac:dyDescent="0.2">
      <c r="B15" s="47">
        <v>4</v>
      </c>
      <c r="C15" s="47"/>
      <c r="D15" s="47" t="s">
        <v>41</v>
      </c>
      <c r="E15" s="23"/>
      <c r="F15" s="23">
        <f>B15*E15</f>
        <v>0</v>
      </c>
      <c r="G15" s="23">
        <f>C15*E15</f>
        <v>0</v>
      </c>
    </row>
    <row r="16" spans="1:8" ht="15.95" customHeight="1" x14ac:dyDescent="0.2">
      <c r="B16" s="48" t="s">
        <v>48</v>
      </c>
      <c r="C16" s="48"/>
      <c r="D16" s="48"/>
      <c r="E16" s="48"/>
      <c r="F16" s="23">
        <f>SUBTOTAL(109,AdsInProgram[Estimated Income])</f>
        <v>0</v>
      </c>
      <c r="G16" s="23">
        <f>SUBTOTAL(109,AdsInProgram[Actual Income])</f>
        <v>0</v>
      </c>
    </row>
    <row r="17" spans="1:7" s="81" customFormat="1" ht="35.1" customHeight="1" x14ac:dyDescent="0.2">
      <c r="A17" s="91" t="s">
        <v>90</v>
      </c>
      <c r="B17" s="80" t="s">
        <v>60</v>
      </c>
      <c r="C17" s="45"/>
      <c r="D17" s="45"/>
      <c r="E17" s="45"/>
      <c r="F17" s="45"/>
      <c r="G17" s="45"/>
    </row>
    <row r="18" spans="1:7" ht="20.100000000000001" customHeight="1" x14ac:dyDescent="0.2">
      <c r="A18" s="90" t="s">
        <v>91</v>
      </c>
      <c r="B18" s="47" t="s">
        <v>50</v>
      </c>
      <c r="C18" s="47" t="s">
        <v>51</v>
      </c>
      <c r="D18" s="47" t="s">
        <v>49</v>
      </c>
      <c r="E18" s="47" t="s">
        <v>54</v>
      </c>
      <c r="F18" s="47" t="s">
        <v>52</v>
      </c>
      <c r="G18" s="47" t="s">
        <v>53</v>
      </c>
    </row>
    <row r="19" spans="1:7" ht="15.95" customHeight="1" x14ac:dyDescent="0.2">
      <c r="B19" s="51">
        <v>23</v>
      </c>
      <c r="C19" s="51"/>
      <c r="D19" s="46" t="s">
        <v>42</v>
      </c>
      <c r="E19" s="22"/>
      <c r="F19" s="22">
        <f>B19*E19</f>
        <v>0</v>
      </c>
      <c r="G19" s="22">
        <f>C19*E19</f>
        <v>0</v>
      </c>
    </row>
    <row r="20" spans="1:7" ht="15.95" customHeight="1" x14ac:dyDescent="0.2">
      <c r="B20" s="51">
        <v>354</v>
      </c>
      <c r="C20" s="51"/>
      <c r="D20" s="46" t="s">
        <v>43</v>
      </c>
      <c r="E20" s="22"/>
      <c r="F20" s="22">
        <f>B20*E20</f>
        <v>0</v>
      </c>
      <c r="G20" s="22">
        <f>C20*E20</f>
        <v>0</v>
      </c>
    </row>
    <row r="21" spans="1:7" ht="15.95" customHeight="1" x14ac:dyDescent="0.2">
      <c r="B21" s="51">
        <v>56</v>
      </c>
      <c r="C21" s="51"/>
      <c r="D21" s="46" t="s">
        <v>44</v>
      </c>
      <c r="E21" s="22"/>
      <c r="F21" s="22">
        <f>B21*E21</f>
        <v>0</v>
      </c>
      <c r="G21" s="22">
        <f>C21*E21</f>
        <v>0</v>
      </c>
    </row>
    <row r="22" spans="1:7" ht="15.95" customHeight="1" x14ac:dyDescent="0.2">
      <c r="B22" s="52" t="s">
        <v>48</v>
      </c>
      <c r="C22" s="52"/>
      <c r="D22" s="53"/>
      <c r="E22" s="52"/>
      <c r="F22" s="22">
        <f>SUBTOTAL(109,ExhibitorsAndVendors[Estimated Income])</f>
        <v>0</v>
      </c>
      <c r="G22" s="22">
        <f>SUBTOTAL(109,ExhibitorsAndVendors[Actual Income])</f>
        <v>0</v>
      </c>
    </row>
    <row r="23" spans="1:7" s="81" customFormat="1" ht="35.1" customHeight="1" x14ac:dyDescent="0.2">
      <c r="A23" s="90" t="s">
        <v>92</v>
      </c>
      <c r="B23" s="80" t="s">
        <v>61</v>
      </c>
      <c r="C23" s="45"/>
      <c r="D23" s="45"/>
      <c r="E23" s="45"/>
      <c r="F23" s="45"/>
      <c r="G23" s="45"/>
    </row>
    <row r="24" spans="1:7" ht="20.100000000000001" customHeight="1" x14ac:dyDescent="0.2">
      <c r="A24" s="90" t="s">
        <v>93</v>
      </c>
      <c r="B24" s="47" t="s">
        <v>50</v>
      </c>
      <c r="C24" s="47" t="s">
        <v>51</v>
      </c>
      <c r="D24" s="47" t="s">
        <v>49</v>
      </c>
      <c r="E24" s="47" t="s">
        <v>54</v>
      </c>
      <c r="F24" s="47" t="s">
        <v>52</v>
      </c>
      <c r="G24" s="47" t="s">
        <v>53</v>
      </c>
    </row>
    <row r="25" spans="1:7" ht="15.95" customHeight="1" x14ac:dyDescent="0.2">
      <c r="B25" s="51"/>
      <c r="C25" s="51"/>
      <c r="D25" s="46" t="s">
        <v>45</v>
      </c>
      <c r="E25" s="22"/>
      <c r="F25" s="22">
        <f>B25*E25</f>
        <v>0</v>
      </c>
      <c r="G25" s="22">
        <f>C25*E25</f>
        <v>0</v>
      </c>
    </row>
    <row r="26" spans="1:7" ht="15.95" customHeight="1" x14ac:dyDescent="0.2">
      <c r="B26" s="51">
        <v>123</v>
      </c>
      <c r="C26" s="51"/>
      <c r="D26" s="46" t="s">
        <v>45</v>
      </c>
      <c r="E26" s="22"/>
      <c r="F26" s="22">
        <f>B26*E26</f>
        <v>0</v>
      </c>
      <c r="G26" s="22">
        <f>C26*E26</f>
        <v>0</v>
      </c>
    </row>
    <row r="27" spans="1:7" ht="15.95" customHeight="1" x14ac:dyDescent="0.2">
      <c r="A27" s="6"/>
      <c r="B27" s="51"/>
      <c r="C27" s="51"/>
      <c r="D27" s="46" t="s">
        <v>45</v>
      </c>
      <c r="E27" s="22"/>
      <c r="F27" s="22">
        <f>B27*E27</f>
        <v>0</v>
      </c>
      <c r="G27" s="22">
        <f>C27*E27</f>
        <v>0</v>
      </c>
    </row>
    <row r="28" spans="1:7" ht="15.95" customHeight="1" x14ac:dyDescent="0.2">
      <c r="A28" s="6"/>
      <c r="B28" s="51">
        <v>13</v>
      </c>
      <c r="C28" s="51"/>
      <c r="D28" s="46" t="s">
        <v>45</v>
      </c>
      <c r="E28" s="22"/>
      <c r="F28" s="22">
        <f>B28*E28</f>
        <v>0</v>
      </c>
      <c r="G28" s="22">
        <f>C28*E28</f>
        <v>0</v>
      </c>
    </row>
    <row r="29" spans="1:7" ht="15.95" customHeight="1" x14ac:dyDescent="0.2">
      <c r="A29" s="6"/>
      <c r="B29" s="52" t="s">
        <v>48</v>
      </c>
      <c r="C29" s="52"/>
      <c r="D29" s="53"/>
      <c r="E29" s="52"/>
      <c r="F29" s="22">
        <f>SUBTOTAL(109,SaleOfItems[Estimated Income])</f>
        <v>0</v>
      </c>
      <c r="G29" s="22">
        <f>SUBTOTAL(109,SaleOfItems[Actual Income])</f>
        <v>0</v>
      </c>
    </row>
    <row r="30" spans="1:7" x14ac:dyDescent="0.2">
      <c r="A30" s="6"/>
    </row>
    <row r="31" spans="1:7" x14ac:dyDescent="0.2">
      <c r="A31" s="6"/>
    </row>
    <row r="32" spans="1:7" x14ac:dyDescent="0.2">
      <c r="A32" s="6"/>
    </row>
    <row r="33" spans="1:1" x14ac:dyDescent="0.2">
      <c r="A33" s="6"/>
    </row>
    <row r="34" spans="1:1" x14ac:dyDescent="0.2">
      <c r="A34" s="6"/>
    </row>
  </sheetData>
  <mergeCells count="2">
    <mergeCell ref="B3:B4"/>
    <mergeCell ref="B1:C1"/>
  </mergeCells>
  <phoneticPr fontId="1" type="noConversion"/>
  <conditionalFormatting sqref="A1:A1048576">
    <cfRule type="notContainsBlanks" dxfId="45" priority="1">
      <formula>LEN(TRIM(A1))&gt;0</formula>
    </cfRule>
  </conditionalFormatting>
  <printOptions horizontalCentered="1"/>
  <pageMargins left="0.75" right="0.75" top="1" bottom="1" header="0.5" footer="0.5"/>
  <pageSetup scale="79"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I37"/>
  <sheetViews>
    <sheetView showGridLines="0" zoomScaleNormal="100" workbookViewId="0"/>
  </sheetViews>
  <sheetFormatPr defaultColWidth="9.140625" defaultRowHeight="12.75" x14ac:dyDescent="0.2"/>
  <cols>
    <col min="1" max="1" width="2.7109375" style="86"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x14ac:dyDescent="0.4">
      <c r="A1" s="7" t="s">
        <v>94</v>
      </c>
      <c r="B1" s="97" t="str">
        <f>Expenses!B1</f>
        <v>Event Budget for</v>
      </c>
      <c r="C1" s="97"/>
      <c r="D1" s="77" t="str">
        <f>Expenses!D1</f>
        <v>Event Name</v>
      </c>
      <c r="E1" s="56"/>
      <c r="F1" s="56"/>
      <c r="G1" s="57" t="s">
        <v>62</v>
      </c>
    </row>
    <row r="2" spans="1:7" ht="21" customHeight="1" x14ac:dyDescent="0.2">
      <c r="B2" s="55"/>
      <c r="C2" s="55"/>
      <c r="D2" s="55"/>
      <c r="E2" s="55"/>
      <c r="F2" s="55"/>
      <c r="G2" s="54" t="s">
        <v>63</v>
      </c>
    </row>
    <row r="3" spans="1:7" ht="19.5" customHeight="1" x14ac:dyDescent="0.2">
      <c r="A3" s="90" t="s">
        <v>95</v>
      </c>
      <c r="B3" s="2"/>
      <c r="C3" s="2"/>
      <c r="D3" s="4"/>
      <c r="E3" s="98" t="s">
        <v>75</v>
      </c>
      <c r="F3" s="98"/>
      <c r="G3" s="98"/>
    </row>
    <row r="4" spans="1:7" ht="20.100000000000001" customHeight="1" x14ac:dyDescent="0.2">
      <c r="A4" s="90" t="s">
        <v>96</v>
      </c>
      <c r="B4" s="92" t="s">
        <v>98</v>
      </c>
      <c r="C4" s="78" t="s">
        <v>4</v>
      </c>
      <c r="D4" s="79" t="s">
        <v>5</v>
      </c>
      <c r="E4" s="98"/>
      <c r="F4" s="98"/>
      <c r="G4" s="98"/>
    </row>
    <row r="5" spans="1:7" ht="15.95" customHeight="1" x14ac:dyDescent="0.2">
      <c r="B5" s="64" t="s">
        <v>35</v>
      </c>
      <c r="C5" s="58">
        <f>Income!F10</f>
        <v>1936</v>
      </c>
      <c r="D5" s="59">
        <f>Income!F4</f>
        <v>1936</v>
      </c>
      <c r="E5" s="98"/>
      <c r="F5" s="98"/>
      <c r="G5" s="98"/>
    </row>
    <row r="6" spans="1:7" ht="15.95" customHeight="1" x14ac:dyDescent="0.2">
      <c r="B6" s="65" t="s">
        <v>36</v>
      </c>
      <c r="C6" s="60">
        <f>Expenses!G4</f>
        <v>882</v>
      </c>
      <c r="D6" s="61">
        <f>Expenses!H4</f>
        <v>302</v>
      </c>
      <c r="E6" s="98"/>
      <c r="F6" s="98"/>
      <c r="G6" s="98"/>
    </row>
    <row r="7" spans="1:7" ht="15" x14ac:dyDescent="0.2">
      <c r="B7" s="5"/>
      <c r="C7" s="62"/>
      <c r="D7" s="63"/>
      <c r="E7" s="98"/>
      <c r="F7" s="98"/>
      <c r="G7" s="98"/>
    </row>
    <row r="8" spans="1:7" ht="33" customHeight="1" x14ac:dyDescent="0.2">
      <c r="A8" s="90" t="s">
        <v>97</v>
      </c>
      <c r="B8" s="68" t="s">
        <v>64</v>
      </c>
      <c r="C8" s="66">
        <f>C5-C6</f>
        <v>1054</v>
      </c>
      <c r="D8" s="67">
        <f>D5-D6</f>
        <v>1634</v>
      </c>
      <c r="E8" s="98"/>
      <c r="F8" s="98"/>
      <c r="G8" s="98"/>
    </row>
    <row r="9" spans="1:7" x14ac:dyDescent="0.2">
      <c r="E9" s="98"/>
      <c r="F9" s="98"/>
      <c r="G9" s="98"/>
    </row>
    <row r="10" spans="1:7" x14ac:dyDescent="0.2">
      <c r="E10" s="98"/>
      <c r="F10" s="98"/>
      <c r="G10" s="98"/>
    </row>
    <row r="11" spans="1:7" x14ac:dyDescent="0.2">
      <c r="E11" s="98"/>
      <c r="F11" s="98"/>
      <c r="G11" s="98"/>
    </row>
    <row r="12" spans="1:7" x14ac:dyDescent="0.2">
      <c r="E12" s="98"/>
      <c r="F12" s="98"/>
      <c r="G12" s="98"/>
    </row>
    <row r="30" spans="1:9" x14ac:dyDescent="0.2">
      <c r="A30" s="87"/>
      <c r="H30" s="3"/>
      <c r="I30" s="3"/>
    </row>
    <row r="31" spans="1:9" x14ac:dyDescent="0.2">
      <c r="A31" s="87"/>
      <c r="H31" s="3"/>
      <c r="I31" s="3"/>
    </row>
    <row r="32" spans="1:9" x14ac:dyDescent="0.2">
      <c r="A32" s="87"/>
      <c r="H32" s="3"/>
      <c r="I32" s="3"/>
    </row>
    <row r="33" spans="1:9" x14ac:dyDescent="0.2">
      <c r="A33" s="87"/>
      <c r="H33" s="3"/>
      <c r="I33" s="3"/>
    </row>
    <row r="34" spans="1:9" x14ac:dyDescent="0.2">
      <c r="A34" s="87"/>
      <c r="H34" s="3"/>
      <c r="I34" s="3"/>
    </row>
    <row r="35" spans="1:9" x14ac:dyDescent="0.2">
      <c r="A35" s="87"/>
      <c r="H35" s="3"/>
      <c r="I35" s="3"/>
    </row>
    <row r="36" spans="1:9" x14ac:dyDescent="0.2">
      <c r="A36" s="87"/>
      <c r="H36" s="3"/>
      <c r="I36" s="3"/>
    </row>
    <row r="37" spans="1:9" x14ac:dyDescent="0.2">
      <c r="A37" s="87"/>
      <c r="H37" s="3"/>
      <c r="I37" s="3"/>
    </row>
  </sheetData>
  <mergeCells count="2">
    <mergeCell ref="B1:C1"/>
    <mergeCell ref="E3:G12"/>
  </mergeCells>
  <phoneticPr fontId="1" type="noConversion"/>
  <conditionalFormatting sqref="E3:G12">
    <cfRule type="notContainsBlanks" dxfId="3" priority="3">
      <formula>LEN(TRIM(E3))&gt;0</formula>
    </cfRule>
  </conditionalFormatting>
  <conditionalFormatting sqref="A3:A4 A8">
    <cfRule type="notContainsBlanks" dxfId="2" priority="2">
      <formula>LEN(TRIM(A3))&gt;0</formula>
    </cfRule>
  </conditionalFormatting>
  <conditionalFormatting sqref="A1">
    <cfRule type="notContainsBlanks" dxfId="1" priority="1">
      <formula>LEN(TRIM(A1))&gt;0</formula>
    </cfRule>
  </conditionalFormatting>
  <printOptions horizontalCentered="1"/>
  <pageMargins left="0.75" right="0.75" top="1" bottom="1" header="0.5" footer="0.5"/>
  <pageSetup scale="83" orientation="landscape" r:id="rId1"/>
  <headerFooter alignWithMargins="0"/>
  <ignoredErrors>
    <ignoredError sqref="C5: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63537-DFFA-4677-ADB6-36213D3E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20176-1C74-40FE-BA54-C77923507ED4}">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C0414A86-1BB0-4977-AE06-C755A8EA14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2019-06-16T10:46:33Z</dcterms:created>
  <dcterms:modified xsi:type="dcterms:W3CDTF">2020-06-13T10:27:24Z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