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8_{07234ED9-8EF7-4487-8CD8-F67D207F5F40}" xr6:coauthVersionLast="45" xr6:coauthVersionMax="45" xr10:uidLastSave="{00000000-0000-0000-0000-000000000000}"/>
  <bookViews>
    <workbookView xWindow="-120" yWindow="-120" windowWidth="20730" windowHeight="11160" activeTab="3" xr2:uid="{00000000-000D-0000-FFFF-FFFF00000000}"/>
  </bookViews>
  <sheets>
    <sheet name="Start" sheetId="5" r:id="rId1"/>
    <sheet name="Expenses" sheetId="1" r:id="rId2"/>
    <sheet name="Income" sheetId="2" r:id="rId3"/>
    <sheet name="Profit - Loss Summary"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3" l="1"/>
  <c r="B1" i="3"/>
  <c r="D1" i="2"/>
  <c r="B1" i="2"/>
  <c r="C32" i="1" l="1"/>
  <c r="D32" i="1"/>
  <c r="G24" i="1"/>
  <c r="H24" i="1"/>
  <c r="C25" i="1"/>
  <c r="D25" i="1"/>
  <c r="G19" i="1"/>
  <c r="H19" i="1"/>
  <c r="C19" i="1"/>
  <c r="D19" i="1"/>
  <c r="G11" i="1"/>
  <c r="H11" i="1"/>
  <c r="C11" i="1"/>
  <c r="D11" i="1"/>
  <c r="H4" i="1" l="1"/>
  <c r="G4" i="1"/>
  <c r="C6" i="3" s="1"/>
  <c r="F7" i="2"/>
  <c r="F8" i="2"/>
  <c r="F9" i="2"/>
  <c r="F13" i="2"/>
  <c r="F14" i="2"/>
  <c r="F15" i="2"/>
  <c r="F19" i="2"/>
  <c r="F20" i="2"/>
  <c r="F21" i="2"/>
  <c r="F25" i="2"/>
  <c r="F26" i="2"/>
  <c r="F27" i="2"/>
  <c r="F28" i="2"/>
  <c r="G7" i="2"/>
  <c r="G8" i="2"/>
  <c r="G9" i="2"/>
  <c r="G13" i="2"/>
  <c r="G14" i="2"/>
  <c r="G15" i="2"/>
  <c r="G19" i="2"/>
  <c r="G20" i="2"/>
  <c r="G21" i="2"/>
  <c r="G25" i="2"/>
  <c r="G26" i="2"/>
  <c r="G27" i="2"/>
  <c r="G28" i="2"/>
  <c r="G29" i="2" l="1"/>
  <c r="F22" i="2"/>
  <c r="F29" i="2"/>
  <c r="G22" i="2"/>
  <c r="G16" i="2"/>
  <c r="F16" i="2"/>
  <c r="F10" i="2"/>
  <c r="G10" i="2"/>
  <c r="D6" i="3"/>
  <c r="G4" i="2" l="1"/>
  <c r="C5" i="3"/>
  <c r="C8" i="3" s="1"/>
  <c r="F4" i="2"/>
  <c r="D5" i="3" s="1"/>
  <c r="D8" i="3" s="1"/>
</calcChain>
</file>

<file path=xl/sharedStrings.xml><?xml version="1.0" encoding="utf-8"?>
<sst xmlns="http://schemas.openxmlformats.org/spreadsheetml/2006/main" count="149" uniqueCount="100">
  <si>
    <t>Room and hall fees</t>
  </si>
  <si>
    <t>Site staff</t>
  </si>
  <si>
    <t>Equipment</t>
  </si>
  <si>
    <t>Tables and chairs</t>
  </si>
  <si>
    <t>Estimated</t>
  </si>
  <si>
    <t>Actual</t>
  </si>
  <si>
    <t>Refreshments</t>
  </si>
  <si>
    <t>Food</t>
  </si>
  <si>
    <t>Drinks</t>
  </si>
  <si>
    <t>Linens</t>
  </si>
  <si>
    <t>Staff and gratuities</t>
  </si>
  <si>
    <t>Site</t>
  </si>
  <si>
    <t>Decorations</t>
  </si>
  <si>
    <t>Flowers</t>
  </si>
  <si>
    <t>Candles</t>
  </si>
  <si>
    <t>Lighting</t>
  </si>
  <si>
    <t>Balloons</t>
  </si>
  <si>
    <t>Paper supplies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</si>
  <si>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</si>
  <si>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</si>
  <si>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</si>
  <si>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</si>
  <si>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</si>
  <si>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</si>
  <si>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</si>
  <si>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</si>
  <si>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</si>
  <si>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</si>
  <si>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</si>
  <si>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</si>
  <si>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</si>
  <si>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</si>
  <si>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</si>
  <si>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</si>
  <si>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Other</t>
  </si>
  <si>
    <t>Total income</t>
  </si>
  <si>
    <t>Total expenses</t>
  </si>
  <si>
    <t>Children @</t>
  </si>
  <si>
    <t>Other @</t>
  </si>
  <si>
    <t>Covers @</t>
  </si>
  <si>
    <t>Half-pages @</t>
  </si>
  <si>
    <t>Quarter-pages @</t>
  </si>
  <si>
    <t>Large booths @</t>
  </si>
  <si>
    <t>Med. booths @</t>
  </si>
  <si>
    <t>Small booths @</t>
  </si>
  <si>
    <t>Items @</t>
  </si>
  <si>
    <t>Ribbons/Plaques/Trophies</t>
  </si>
  <si>
    <t>Adults @</t>
  </si>
  <si>
    <t>Total</t>
  </si>
  <si>
    <t>Type</t>
  </si>
  <si>
    <t>Estimated No.</t>
  </si>
  <si>
    <t>Actual No.</t>
  </si>
  <si>
    <t>Estimated Income</t>
  </si>
  <si>
    <t>Actual Income</t>
  </si>
  <si>
    <t>Price</t>
  </si>
  <si>
    <t>EXPENSES</t>
  </si>
  <si>
    <t>TOTAL EXPENSES</t>
  </si>
  <si>
    <t>INCOME</t>
  </si>
  <si>
    <t>ADMISSIONS</t>
  </si>
  <si>
    <t>ADS IN PROGRAM</t>
  </si>
  <si>
    <t>EXHIBITORS/VENDORS</t>
  </si>
  <si>
    <t>SALE OF ITEMS</t>
  </si>
  <si>
    <t xml:space="preserve">PROFIT </t>
  </si>
  <si>
    <t>Loss Summary</t>
  </si>
  <si>
    <t>Total profit              (or loss)</t>
  </si>
  <si>
    <t>Event Budget for</t>
  </si>
  <si>
    <t>Event Name</t>
  </si>
  <si>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</si>
  <si>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</si>
  <si>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</si>
  <si>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</si>
  <si>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</si>
  <si>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</si>
  <si>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To learn more about tables, press SHIFT and then F10 within a table, select the TABLE option, and then select ALTERNATIVE TEXT</t>
  </si>
  <si>
    <t>Enter Publicity Expenses in table starting in cell at right and Prizes Expenses in table starting in cell F21. Next instruction is in cell A27</t>
  </si>
  <si>
    <t>Bar chart showing Estimated Income and Expenses and Actual Income and Expenses comparison is in this cell.</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</si>
  <si>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</si>
  <si>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TOTAL INCOME</t>
  </si>
  <si>
    <t>Total Expenses label is in cell at right, Estimated label in cell G3, and Actual in H3.</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</si>
  <si>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</si>
  <si>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</si>
  <si>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Enter Decorations Expenses in table starting in cell at right and Program Expenses in table starting in cell F13. Next instruction is in cell A21.</t>
  </si>
  <si>
    <t>Enter Miscellaneous Expenses in table starting in cell at right.</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</si>
  <si>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</si>
  <si>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Total Income label is in cell at right, Estimated label in cell F3, and Actual in G3.</t>
  </si>
  <si>
    <t>Total Estimated Income is auto calculated in cell F4 and Total Actual Income in G4.</t>
  </si>
  <si>
    <t>Admissions label is in cell at right.</t>
  </si>
  <si>
    <t>Enter Estimated and Actual number of Admissions with ticket rates in table starting in cell at right. Estimated and Actual Income from Admissions is auto calculated. Next instruction is in cell A11.</t>
  </si>
  <si>
    <t>Ads in Program label is in cell at right.</t>
  </si>
  <si>
    <t>Enter Estimated and Actual number of Ads in Program and Ad rates in table starting in cell at right. Estimated and Actual Income from Ads is auto calculated. Next instruction is in cell A17.</t>
  </si>
  <si>
    <t>Exhibitors or Vendors label is in cell at right.</t>
  </si>
  <si>
    <t>Enter Estimated and Actual number of exhibitors and vendors and booth rates in table starting in cell at right. Estimated and Actual Income are auto calculated. Next instruction is in cell A23.</t>
  </si>
  <si>
    <t>Sale of items label is in cell at right.</t>
  </si>
  <si>
    <t>Enter Estimated and Actual number of items sold and item rates in table starting in cell at right. Estimated and Actual Income are auto calculated.</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</si>
  <si>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</si>
  <si>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Bar chart comparing Estimated Income and Expenses and Actual Income and Expenses is in cell E3.</t>
  </si>
  <si>
    <t>Summary table starting in cell at right is auto updated. Next instruction is in cell A8.</t>
  </si>
  <si>
    <t>Total profit or loss Estimated is auto calculated in cell C8 and Total profit or loss Actual in cell D8.</t>
  </si>
  <si>
    <t xml:space="preserve"> Total</t>
  </si>
  <si>
    <t xml:space="preserve">Additional instructions have been provided in column A in each worksheet. This text has been intentionally hidden. To remove text, select column A, then select DELETE.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</si>
</sst>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30" x14ac:knownFonts="1">
    <font>
      <sz val="10"/>
      <name val="Arial"/>
    </font>
    <font>
      <sz val="8"/>
      <name val="Arial"/>
      <family val="2"/>
    </font>
    <font>
      <sz val="10"/>
      <name val="Lucida Sans"/>
      <family val="2"/>
      <scheme val="minor"/>
    </font>
    <font>
      <sz val="9"/>
      <name val="Lucida Sans"/>
      <family val="2"/>
      <scheme val="min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sz val="22"/>
      <color theme="4"/>
      <name val="Century Gothic"/>
      <family val="2"/>
      <scheme val="major"/>
    </font>
    <font>
      <b/>
      <sz val="12"/>
      <color theme="4"/>
      <name val="Lucida Sans"/>
      <family val="2"/>
      <scheme val="minor"/>
    </font>
    <font>
      <b/>
      <sz val="12"/>
      <color theme="4"/>
      <name val="Century Gothic"/>
      <family val="2"/>
      <scheme val="maj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
      <b/>
      <sz val="22"/>
      <name val="Century Gothic"/>
      <family val="2"/>
      <scheme val="major"/>
    </font>
    <font>
      <b/>
      <sz val="10"/>
      <color theme="0"/>
      <name val="Century Gothic"/>
      <family val="2"/>
      <scheme val="major"/>
    </font>
    <font>
      <b/>
      <sz val="9"/>
      <color theme="0"/>
      <name val="Lucida Sans"/>
      <family val="2"/>
      <scheme val="minor"/>
    </font>
    <font>
      <sz val="10"/>
      <color theme="0"/>
      <name val="Arial"/>
      <family val="2"/>
    </font>
  </fonts>
  <fills count="10">
    <fill>
      <patternFill patternType="none"/>
    </fill>
    <fill>
      <patternFill patternType="gray125"/>
    </fill>
    <fill>
      <patternFill patternType="solid">
        <fgColor theme="4"/>
        <bgColor indexed="22"/>
      </patternFill>
    </fill>
    <fill>
      <patternFill patternType="solid">
        <fgColor theme="4" tint="-0.249977111117893"/>
        <bgColor indexed="22"/>
      </patternFill>
    </fill>
    <fill>
      <patternFill patternType="solid">
        <fgColor theme="0" tint="-4.9989318521683403E-2"/>
        <bgColor indexed="64"/>
      </patternFill>
    </fill>
    <fill>
      <patternFill patternType="solid">
        <fgColor theme="5"/>
        <bgColor indexed="64"/>
      </patternFill>
    </fill>
    <fill>
      <patternFill patternType="solid">
        <fgColor theme="5"/>
        <bgColor indexed="22"/>
      </patternFill>
    </fill>
    <fill>
      <patternFill patternType="solid">
        <fgColor theme="5" tint="-0.249977111117893"/>
        <bgColor indexed="22"/>
      </patternFill>
    </fill>
    <fill>
      <patternFill patternType="solid">
        <fgColor theme="0"/>
        <bgColor indexed="64"/>
      </patternFill>
    </fill>
    <fill>
      <patternFill patternType="solid">
        <fgColor theme="5" tint="-0.249977111117893"/>
        <bgColor indexed="64"/>
      </patternFill>
    </fill>
  </fills>
  <borders count="2">
    <border>
      <left/>
      <right/>
      <top/>
      <bottom/>
      <diagonal/>
    </border>
    <border>
      <left/>
      <right/>
      <top/>
      <bottom style="thick">
        <color theme="4" tint="0.499984740745262"/>
      </bottom>
      <diagonal/>
    </border>
  </borders>
  <cellStyleXfs count="4">
    <xf numFmtId="0" fontId="0" fillId="0" borderId="0"/>
    <xf numFmtId="0" fontId="15" fillId="4" borderId="0" applyNumberFormat="0" applyBorder="0" applyAlignment="0" applyProtection="0"/>
    <xf numFmtId="0" fontId="13" fillId="0" borderId="0"/>
    <xf numFmtId="0" fontId="19" fillId="0" borderId="1" applyNumberFormat="0" applyFill="0" applyAlignment="0" applyProtection="0"/>
  </cellStyleXfs>
  <cellXfs count="101">
    <xf numFmtId="0" fontId="0" fillId="0" borderId="0" xfId="0"/>
    <xf numFmtId="0" fontId="2" fillId="0" borderId="0" xfId="0" applyFont="1"/>
    <xf numFmtId="0" fontId="3" fillId="0" borderId="0" xfId="0" applyNumberFormat="1" applyFont="1" applyFill="1" applyBorder="1" applyAlignment="1" applyProtection="1"/>
    <xf numFmtId="0" fontId="2" fillId="0" borderId="0" xfId="0" applyFont="1" applyBorder="1"/>
    <xf numFmtId="0" fontId="3" fillId="0" borderId="0" xfId="0" applyNumberFormat="1" applyFont="1" applyFill="1" applyBorder="1" applyAlignment="1" applyProtection="1">
      <alignment horizontal="center"/>
    </xf>
    <xf numFmtId="0" fontId="8" fillId="0" borderId="0" xfId="0" applyNumberFormat="1" applyFont="1" applyFill="1" applyBorder="1" applyAlignment="1" applyProtection="1"/>
    <xf numFmtId="0" fontId="12" fillId="0" borderId="0" xfId="0" applyFont="1" applyBorder="1"/>
    <xf numFmtId="0" fontId="12" fillId="0" borderId="0" xfId="0" applyFont="1"/>
    <xf numFmtId="0" fontId="12" fillId="0" borderId="0" xfId="0" applyFont="1" applyAlignment="1">
      <alignment horizontal="left" indent="1"/>
    </xf>
    <xf numFmtId="0" fontId="0" fillId="0" borderId="0" xfId="0" applyNumberFormat="1" applyFont="1" applyFill="1" applyBorder="1" applyAlignment="1" applyProtection="1">
      <alignment horizontal="left" indent="1"/>
    </xf>
    <xf numFmtId="0" fontId="0" fillId="0" borderId="0" xfId="0" applyFont="1" applyFill="1" applyBorder="1" applyAlignment="1" applyProtection="1">
      <alignment horizontal="left" indent="1"/>
    </xf>
    <xf numFmtId="0" fontId="12" fillId="0" borderId="0" xfId="0" applyFont="1" applyAlignment="1">
      <alignment horizontal="right" indent="1"/>
    </xf>
    <xf numFmtId="8" fontId="0" fillId="0" borderId="0" xfId="0" applyNumberFormat="1" applyFont="1" applyFill="1" applyBorder="1" applyAlignment="1" applyProtection="1">
      <alignment horizontal="right" indent="1"/>
    </xf>
    <xf numFmtId="164" fontId="0" fillId="0" borderId="0" xfId="0" applyNumberFormat="1" applyFont="1" applyFill="1" applyBorder="1" applyAlignment="1" applyProtection="1">
      <alignment horizontal="right" indent="1"/>
    </xf>
    <xf numFmtId="8" fontId="11" fillId="0" borderId="0" xfId="0" applyNumberFormat="1" applyFont="1" applyFill="1" applyBorder="1" applyAlignment="1" applyProtection="1">
      <alignment horizontal="right" indent="1"/>
    </xf>
    <xf numFmtId="164" fontId="11" fillId="0" borderId="0" xfId="0" applyNumberFormat="1" applyFont="1" applyFill="1" applyBorder="1" applyAlignment="1" applyProtection="1">
      <alignment horizontal="right" indent="1"/>
    </xf>
    <xf numFmtId="164" fontId="11" fillId="0" borderId="0" xfId="0" applyNumberFormat="1" applyFont="1" applyFill="1" applyAlignment="1" applyProtection="1">
      <alignment horizontal="right" indent="1"/>
    </xf>
    <xf numFmtId="8" fontId="11" fillId="0" borderId="0" xfId="0" applyNumberFormat="1" applyFont="1" applyFill="1" applyAlignment="1" applyProtection="1">
      <alignment horizontal="right" indent="1"/>
    </xf>
    <xf numFmtId="7" fontId="11" fillId="0" borderId="0" xfId="0" applyNumberFormat="1" applyFont="1" applyFill="1" applyBorder="1" applyAlignment="1" applyProtection="1">
      <alignment horizontal="right" indent="1"/>
    </xf>
    <xf numFmtId="0" fontId="2" fillId="0" borderId="0" xfId="0" applyFont="1" applyAlignment="1">
      <alignment vertical="center"/>
    </xf>
    <xf numFmtId="0" fontId="12" fillId="0" borderId="0" xfId="0" applyFont="1" applyAlignment="1">
      <alignment vertical="center"/>
    </xf>
    <xf numFmtId="0" fontId="2" fillId="0" borderId="0" xfId="0" applyFont="1" applyAlignment="1">
      <alignment horizontal="right" indent="1"/>
    </xf>
    <xf numFmtId="8" fontId="0" fillId="0" borderId="0" xfId="0" applyNumberFormat="1" applyFont="1" applyFill="1" applyBorder="1" applyAlignment="1" applyProtection="1">
      <alignment vertical="center"/>
    </xf>
    <xf numFmtId="8" fontId="0" fillId="0" borderId="0" xfId="0" applyNumberFormat="1" applyFont="1" applyFill="1" applyBorder="1" applyAlignment="1" applyProtection="1">
      <alignment horizontal="right" vertical="center" indent="1"/>
    </xf>
    <xf numFmtId="0" fontId="2" fillId="0" borderId="0" xfId="0" applyNumberFormat="1" applyFont="1" applyFill="1" applyBorder="1" applyAlignment="1" applyProtection="1">
      <alignment horizontal="left" indent="1"/>
    </xf>
    <xf numFmtId="8" fontId="2" fillId="0" borderId="0" xfId="0" applyNumberFormat="1" applyFont="1" applyFill="1" applyBorder="1" applyAlignment="1" applyProtection="1">
      <alignment horizontal="right" indent="1"/>
    </xf>
    <xf numFmtId="164" fontId="2" fillId="0" borderId="0" xfId="0" applyNumberFormat="1" applyFont="1" applyFill="1" applyBorder="1" applyAlignment="1" applyProtection="1">
      <alignment horizontal="right" indent="1"/>
    </xf>
    <xf numFmtId="0" fontId="2" fillId="0" borderId="0" xfId="0" applyFont="1" applyFill="1" applyBorder="1" applyAlignment="1" applyProtection="1">
      <alignment horizontal="left" indent="1"/>
    </xf>
    <xf numFmtId="7" fontId="11" fillId="0" borderId="0" xfId="0" applyNumberFormat="1" applyFont="1" applyAlignment="1">
      <alignment horizontal="right" indent="1"/>
    </xf>
    <xf numFmtId="164" fontId="11" fillId="0" borderId="0" xfId="0" applyNumberFormat="1" applyFont="1" applyAlignment="1">
      <alignment horizontal="right" indent="1"/>
    </xf>
    <xf numFmtId="0" fontId="10" fillId="6" borderId="0" xfId="0" applyNumberFormat="1" applyFont="1" applyFill="1" applyBorder="1" applyAlignment="1" applyProtection="1">
      <alignment vertical="center"/>
    </xf>
    <xf numFmtId="0" fontId="12" fillId="5" borderId="0" xfId="0" applyFont="1" applyFill="1" applyAlignment="1">
      <alignment horizontal="right" indent="1"/>
    </xf>
    <xf numFmtId="0" fontId="4" fillId="8" borderId="0" xfId="0" applyFont="1" applyFill="1" applyAlignment="1">
      <alignment horizontal="left" vertical="center" indent="1"/>
    </xf>
    <xf numFmtId="0" fontId="5" fillId="8" borderId="0" xfId="0" applyFont="1" applyFill="1" applyAlignment="1">
      <alignment vertical="center"/>
    </xf>
    <xf numFmtId="0" fontId="4" fillId="8" borderId="0" xfId="0" applyFont="1" applyFill="1" applyAlignment="1">
      <alignment horizontal="right" vertical="center" indent="1"/>
    </xf>
    <xf numFmtId="0" fontId="11" fillId="0" borderId="0" xfId="0" applyNumberFormat="1" applyFont="1" applyFill="1" applyBorder="1" applyAlignment="1" applyProtection="1">
      <alignment horizontal="left" vertical="center" indent="1"/>
    </xf>
    <xf numFmtId="0" fontId="11" fillId="0" borderId="0" xfId="0" applyFont="1" applyFill="1" applyAlignment="1" applyProtection="1">
      <alignment horizontal="left" vertical="center" indent="1"/>
    </xf>
    <xf numFmtId="0" fontId="12" fillId="0" borderId="0" xfId="0" applyFont="1" applyAlignment="1">
      <alignment horizontal="left" vertical="center" indent="1"/>
    </xf>
    <xf numFmtId="0" fontId="3" fillId="0" borderId="0" xfId="0" applyFont="1" applyFill="1" applyBorder="1" applyAlignment="1" applyProtection="1">
      <alignment horizontal="left" vertical="center" indent="1"/>
    </xf>
    <xf numFmtId="0" fontId="16" fillId="4" borderId="0" xfId="0" applyFont="1" applyFill="1" applyAlignment="1">
      <alignment vertical="center"/>
    </xf>
    <xf numFmtId="0" fontId="15" fillId="4" borderId="0" xfId="1" applyAlignment="1">
      <alignment horizontal="right" vertical="center" indent="1"/>
    </xf>
    <xf numFmtId="0" fontId="6" fillId="0" borderId="0" xfId="0" applyNumberFormat="1" applyFont="1" applyFill="1" applyBorder="1" applyAlignment="1" applyProtection="1"/>
    <xf numFmtId="0" fontId="0" fillId="0" borderId="0" xfId="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indent="1"/>
    </xf>
    <xf numFmtId="0" fontId="0" fillId="0" borderId="0" xfId="0" applyFont="1" applyFill="1" applyBorder="1" applyAlignment="1" applyProtection="1">
      <alignment horizontal="right" vertical="center" indent="1"/>
    </xf>
    <xf numFmtId="0" fontId="13" fillId="0" borderId="0" xfId="0" applyFont="1" applyFill="1" applyBorder="1" applyAlignment="1" applyProtection="1">
      <alignment horizontal="right" vertical="center" indent="1"/>
    </xf>
    <xf numFmtId="8" fontId="13" fillId="0" borderId="0" xfId="0" applyNumberFormat="1" applyFont="1" applyFill="1" applyBorder="1" applyAlignment="1" applyProtection="1">
      <alignment horizontal="right" vertical="center" indent="1"/>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0" fontId="18" fillId="4" borderId="0" xfId="0" applyFont="1" applyFill="1" applyAlignment="1">
      <alignment horizontal="right" vertical="top" indent="1"/>
    </xf>
    <xf numFmtId="0" fontId="15" fillId="4" borderId="0" xfId="1" applyAlignment="1">
      <alignment horizontal="right" vertical="top" indent="1"/>
    </xf>
    <xf numFmtId="0" fontId="16" fillId="4" borderId="0" xfId="0" applyFont="1" applyFill="1" applyAlignment="1"/>
    <xf numFmtId="0" fontId="15" fillId="4" borderId="0" xfId="1" applyAlignment="1">
      <alignment horizontal="right" indent="1"/>
    </xf>
    <xf numFmtId="8" fontId="7" fillId="0" borderId="0" xfId="0" applyNumberFormat="1" applyFont="1" applyFill="1" applyBorder="1" applyAlignment="1" applyProtection="1">
      <alignment horizontal="right" vertical="center" indent="2"/>
    </xf>
    <xf numFmtId="8" fontId="7" fillId="0" borderId="0" xfId="0" applyNumberFormat="1" applyFont="1" applyFill="1" applyBorder="1" applyAlignment="1" applyProtection="1">
      <alignment horizontal="right" vertical="center" indent="1"/>
    </xf>
    <xf numFmtId="8" fontId="7" fillId="4" borderId="0" xfId="0" applyNumberFormat="1" applyFont="1" applyFill="1" applyBorder="1" applyAlignment="1" applyProtection="1">
      <alignment horizontal="right" vertical="center" indent="2"/>
    </xf>
    <xf numFmtId="8" fontId="7" fillId="4" borderId="0" xfId="0" applyNumberFormat="1" applyFont="1" applyFill="1" applyBorder="1" applyAlignment="1" applyProtection="1">
      <alignment horizontal="right" vertical="center" indent="1"/>
    </xf>
    <xf numFmtId="0" fontId="8" fillId="0" borderId="0" xfId="0" applyNumberFormat="1" applyFont="1" applyFill="1" applyBorder="1" applyAlignment="1" applyProtection="1">
      <alignment horizontal="right" vertical="center" indent="2"/>
    </xf>
    <xf numFmtId="0" fontId="8" fillId="0" borderId="0" xfId="0" applyNumberFormat="1" applyFont="1" applyFill="1" applyBorder="1" applyAlignment="1" applyProtection="1">
      <alignment horizontal="right" vertical="center" indent="1"/>
    </xf>
    <xf numFmtId="0" fontId="7" fillId="0" borderId="0" xfId="0" applyNumberFormat="1" applyFont="1" applyFill="1" applyBorder="1" applyAlignment="1" applyProtection="1">
      <alignment vertical="center"/>
    </xf>
    <xf numFmtId="0" fontId="7" fillId="4" borderId="0" xfId="0" applyNumberFormat="1" applyFont="1" applyFill="1" applyBorder="1" applyAlignment="1" applyProtection="1">
      <alignment vertical="center"/>
    </xf>
    <xf numFmtId="8" fontId="9" fillId="2" borderId="0" xfId="0" applyNumberFormat="1" applyFont="1" applyFill="1" applyBorder="1" applyAlignment="1" applyProtection="1">
      <alignment horizontal="right" vertical="center" indent="2"/>
    </xf>
    <xf numFmtId="8" fontId="9" fillId="2" borderId="0" xfId="0" applyNumberFormat="1" applyFont="1" applyFill="1" applyBorder="1" applyAlignment="1" applyProtection="1">
      <alignment horizontal="right" vertical="center" indent="1"/>
    </xf>
    <xf numFmtId="0" fontId="9" fillId="3" borderId="0" xfId="0" applyNumberFormat="1" applyFont="1" applyFill="1" applyBorder="1" applyAlignment="1" applyProtection="1">
      <alignment horizontal="center" vertical="center" wrapText="1"/>
    </xf>
    <xf numFmtId="8" fontId="11" fillId="0" borderId="0" xfId="0" applyNumberFormat="1" applyFont="1" applyFill="1" applyBorder="1" applyAlignment="1" applyProtection="1">
      <alignment horizontal="right" vertical="center" indent="1"/>
    </xf>
    <xf numFmtId="8" fontId="11" fillId="0" borderId="0" xfId="0" applyNumberFormat="1" applyFont="1" applyFill="1" applyAlignment="1" applyProtection="1">
      <alignment horizontal="right" vertical="center" indent="1"/>
    </xf>
    <xf numFmtId="0" fontId="12" fillId="0" borderId="0" xfId="0" applyFont="1" applyAlignment="1">
      <alignment horizontal="right" vertical="center" indent="1"/>
    </xf>
    <xf numFmtId="164" fontId="11" fillId="0" borderId="0" xfId="0" applyNumberFormat="1" applyFont="1" applyFill="1" applyBorder="1" applyAlignment="1" applyProtection="1">
      <alignment horizontal="right" vertical="center" indent="1"/>
    </xf>
    <xf numFmtId="164" fontId="11" fillId="0" borderId="0" xfId="0" applyNumberFormat="1" applyFont="1" applyFill="1" applyAlignment="1" applyProtection="1">
      <alignment horizontal="right" vertical="center" indent="1"/>
    </xf>
    <xf numFmtId="8" fontId="3" fillId="0" borderId="0" xfId="0" applyNumberFormat="1" applyFont="1" applyFill="1" applyBorder="1" applyAlignment="1" applyProtection="1">
      <alignment horizontal="right" vertical="center" indent="1"/>
    </xf>
    <xf numFmtId="164" fontId="3" fillId="0" borderId="0" xfId="0" applyNumberFormat="1" applyFont="1" applyFill="1" applyBorder="1" applyAlignment="1" applyProtection="1">
      <alignment horizontal="right" vertical="center" indent="1"/>
    </xf>
    <xf numFmtId="0" fontId="14" fillId="7" borderId="0" xfId="0" applyNumberFormat="1" applyFont="1" applyFill="1" applyBorder="1" applyAlignment="1" applyProtection="1">
      <alignment horizontal="right" vertical="center" indent="2"/>
    </xf>
    <xf numFmtId="0" fontId="14" fillId="7" borderId="0" xfId="0" applyNumberFormat="1" applyFont="1" applyFill="1" applyBorder="1" applyAlignment="1" applyProtection="1">
      <alignment horizontal="right" vertical="center" indent="1"/>
    </xf>
    <xf numFmtId="0" fontId="17" fillId="0" borderId="0" xfId="0" applyNumberFormat="1" applyFont="1" applyFill="1" applyBorder="1" applyAlignment="1" applyProtection="1"/>
    <xf numFmtId="0" fontId="2" fillId="0" borderId="0" xfId="0" applyFont="1" applyAlignment="1"/>
    <xf numFmtId="0" fontId="0" fillId="0" borderId="0" xfId="0" applyAlignment="1">
      <alignment vertical="center"/>
    </xf>
    <xf numFmtId="0" fontId="21" fillId="0" borderId="0" xfId="0" applyFont="1" applyAlignment="1">
      <alignment wrapText="1"/>
    </xf>
    <xf numFmtId="0" fontId="20" fillId="9" borderId="0" xfId="3" applyFont="1" applyFill="1" applyBorder="1" applyAlignment="1">
      <alignment horizontal="center" vertical="center"/>
    </xf>
    <xf numFmtId="0" fontId="22" fillId="0" borderId="0" xfId="0" applyFont="1" applyAlignment="1">
      <alignment wrapText="1"/>
    </xf>
    <xf numFmtId="0" fontId="23" fillId="0" borderId="0" xfId="0" applyFont="1"/>
    <xf numFmtId="0" fontId="23" fillId="0" borderId="0" xfId="0" applyFont="1" applyBorder="1"/>
    <xf numFmtId="0" fontId="24" fillId="0" borderId="0" xfId="0" applyFont="1" applyAlignment="1">
      <alignment vertical="center"/>
    </xf>
    <xf numFmtId="0" fontId="12" fillId="0" borderId="0" xfId="0" applyFont="1" applyAlignment="1"/>
    <xf numFmtId="165" fontId="9" fillId="7" borderId="0" xfId="0" applyNumberFormat="1" applyFont="1" applyFill="1" applyBorder="1" applyAlignment="1" applyProtection="1">
      <alignment vertical="center"/>
    </xf>
    <xf numFmtId="0" fontId="21" fillId="0" borderId="0" xfId="0" applyFont="1" applyAlignment="1">
      <alignment vertical="top" wrapText="1"/>
    </xf>
    <xf numFmtId="0" fontId="14" fillId="7" borderId="0" xfId="0" applyNumberFormat="1" applyFont="1" applyFill="1" applyBorder="1" applyAlignment="1" applyProtection="1">
      <alignment horizontal="center" vertical="center"/>
    </xf>
    <xf numFmtId="0" fontId="15" fillId="4" borderId="0" xfId="1" applyAlignment="1">
      <alignment horizontal="left" vertical="center" indent="3"/>
    </xf>
    <xf numFmtId="0" fontId="15" fillId="4" borderId="0" xfId="1" applyAlignment="1">
      <alignment horizontal="left" indent="2"/>
    </xf>
    <xf numFmtId="0" fontId="25" fillId="8" borderId="0" xfId="0" applyFont="1" applyFill="1" applyAlignment="1">
      <alignment horizontal="center" vertical="center"/>
    </xf>
    <xf numFmtId="0" fontId="26" fillId="4" borderId="0" xfId="1" applyFont="1" applyAlignment="1">
      <alignment horizontal="left" vertical="center"/>
    </xf>
    <xf numFmtId="0" fontId="27" fillId="5" borderId="0" xfId="2" applyFont="1" applyFill="1" applyAlignment="1">
      <alignment horizontal="right" indent="1"/>
    </xf>
    <xf numFmtId="8" fontId="28" fillId="6" borderId="0" xfId="0" applyNumberFormat="1" applyFont="1" applyFill="1" applyBorder="1" applyAlignment="1" applyProtection="1">
      <alignment horizontal="right" vertical="center" indent="1"/>
    </xf>
    <xf numFmtId="0" fontId="23" fillId="5" borderId="0" xfId="0" applyNumberFormat="1" applyFont="1" applyFill="1" applyBorder="1" applyAlignment="1" applyProtection="1">
      <alignment horizontal="left" vertical="center" indent="1"/>
    </xf>
    <xf numFmtId="0" fontId="23" fillId="5" borderId="0" xfId="0" applyNumberFormat="1" applyFont="1" applyFill="1" applyBorder="1" applyAlignment="1" applyProtection="1">
      <alignment horizontal="right" vertical="center"/>
    </xf>
    <xf numFmtId="0" fontId="29" fillId="0" borderId="0" xfId="0" applyNumberFormat="1" applyFont="1" applyFill="1" applyBorder="1" applyAlignment="1" applyProtection="1">
      <alignment horizontal="left" vertical="center" indent="1"/>
    </xf>
    <xf numFmtId="0" fontId="29" fillId="0" borderId="0" xfId="0" applyNumberFormat="1" applyFont="1" applyFill="1" applyBorder="1" applyAlignment="1" applyProtection="1">
      <alignment horizontal="right" vertical="center" indent="1"/>
    </xf>
    <xf numFmtId="0" fontId="6" fillId="0" borderId="0" xfId="0" applyNumberFormat="1" applyFont="1" applyFill="1" applyBorder="1" applyAlignment="1" applyProtection="1">
      <alignment horizontal="left" vertical="center" indent="1"/>
    </xf>
    <xf numFmtId="0" fontId="6" fillId="0" borderId="0" xfId="0" applyNumberFormat="1" applyFont="1" applyFill="1" applyBorder="1" applyAlignment="1" applyProtection="1">
      <alignment horizontal="right" vertical="center" indent="1"/>
    </xf>
    <xf numFmtId="0" fontId="26" fillId="4" borderId="0" xfId="1" applyFont="1" applyAlignment="1">
      <alignment vertical="center"/>
    </xf>
    <xf numFmtId="0" fontId="26" fillId="4" borderId="0" xfId="1" applyFont="1" applyAlignment="1">
      <alignment horizontal="left"/>
    </xf>
  </cellXfs>
  <cellStyles count="4">
    <cellStyle name="Heading 2" xfId="3" builtinId="17"/>
    <cellStyle name="Normal" xfId="0" builtinId="0" customBuiltin="1"/>
    <cellStyle name="Normal 2" xfId="2" xr:uid="{00000000-0005-0000-0000-000001000000}"/>
    <cellStyle name="Title" xfId="1" builtinId="15" customBuiltin="1"/>
  </cellStyles>
  <dxfs count="114">
    <dxf>
      <font>
        <strike val="0"/>
        <outline val="0"/>
        <shadow val="0"/>
        <u val="none"/>
        <vertAlign val="baseline"/>
        <sz val="10"/>
        <color theme="0"/>
        <name val="Arial"/>
        <scheme val="none"/>
      </font>
    </dxf>
    <dxf>
      <font>
        <strike val="0"/>
        <outline val="0"/>
        <shadow val="0"/>
        <u val="none"/>
        <vertAlign val="baseline"/>
        <sz val="10"/>
        <color theme="0"/>
        <name val="Arial"/>
        <scheme val="none"/>
      </font>
    </dxf>
    <dxf>
      <font>
        <strike val="0"/>
        <outline val="0"/>
        <shadow val="0"/>
        <u val="none"/>
        <vertAlign val="baseline"/>
        <sz val="10"/>
        <color theme="0"/>
        <name val="Arial"/>
        <scheme val="none"/>
      </font>
      <alignment horizontal="right" vertical="center" textRotation="0" wrapText="0" relativeIndent="1" justifyLastLine="0" shrinkToFit="0" readingOrder="0"/>
    </dxf>
    <dxf>
      <font>
        <b val="0"/>
        <i val="0"/>
        <strike val="0"/>
        <condense val="0"/>
        <extend val="0"/>
        <outline val="0"/>
        <shadow val="0"/>
        <u val="none"/>
        <vertAlign val="baseline"/>
        <sz val="10"/>
        <color theme="0"/>
        <name val="Arial"/>
        <scheme val="none"/>
      </font>
      <numFmt numFmtId="0" formatCode="General"/>
      <fill>
        <patternFill patternType="none">
          <fgColor indexed="64"/>
          <bgColor indexed="65"/>
        </patternFill>
      </fill>
      <alignment horizontal="right" vertical="center" textRotation="0" wrapText="0" indent="1" justifyLastLine="0" shrinkToFit="0" readingOrder="0"/>
      <protection locked="1" hidden="0"/>
    </dxf>
    <dxf>
      <font>
        <strike val="0"/>
        <outline val="0"/>
        <shadow val="0"/>
        <u val="none"/>
        <vertAlign val="baseline"/>
        <sz val="9"/>
        <color theme="0"/>
        <name val="Lucida Sans"/>
        <family val="2"/>
        <scheme val="minor"/>
      </font>
    </dxf>
    <dxf>
      <font>
        <strike val="0"/>
        <outline val="0"/>
        <shadow val="0"/>
        <u val="none"/>
        <vertAlign val="baseline"/>
        <sz val="9"/>
        <color theme="0"/>
        <name val="Lucida Sans"/>
        <family val="2"/>
        <scheme val="minor"/>
      </font>
    </dxf>
    <dxf>
      <font>
        <strike val="0"/>
        <outline val="0"/>
        <shadow val="0"/>
        <u val="none"/>
        <vertAlign val="baseline"/>
        <sz val="9"/>
        <color theme="0"/>
        <name val="Lucida Sans"/>
        <family val="2"/>
        <scheme val="minor"/>
      </font>
    </dxf>
    <dxf>
      <font>
        <strike val="0"/>
        <outline val="0"/>
        <shadow val="0"/>
        <u val="none"/>
        <vertAlign val="baseline"/>
        <sz val="9"/>
        <color theme="0"/>
        <name val="Lucida Sans"/>
        <family val="2"/>
        <scheme val="minor"/>
      </font>
    </dxf>
    <dxf>
      <font>
        <strike val="0"/>
        <outline val="0"/>
        <shadow val="0"/>
        <u val="none"/>
        <vertAlign val="baseline"/>
        <sz val="9"/>
        <color theme="0"/>
        <name val="Lucida Sans"/>
        <family val="2"/>
        <scheme val="minor"/>
      </font>
    </dxf>
    <dxf>
      <font>
        <strike val="0"/>
        <outline val="0"/>
        <shadow val="0"/>
        <u val="none"/>
        <vertAlign val="baseline"/>
        <sz val="10"/>
        <color theme="0"/>
        <name val="Arial"/>
        <scheme val="none"/>
      </font>
    </dxf>
    <dxf>
      <font>
        <strike val="0"/>
        <outline val="0"/>
        <shadow val="0"/>
        <u val="none"/>
        <vertAlign val="baseline"/>
        <sz val="10"/>
        <color theme="0"/>
        <name val="Lucida Sans"/>
        <family val="2"/>
        <scheme val="minor"/>
      </font>
      <fill>
        <patternFill patternType="solid">
          <fgColor indexed="64"/>
          <bgColor theme="5"/>
        </patternFill>
      </fill>
      <alignment vertical="center" textRotation="0" wrapText="0" indent="0" justifyLastLine="0" shrinkToFit="0" readingOrder="0"/>
    </dxf>
    <dxf>
      <fill>
        <patternFill patternType="solid">
          <fgColor indexed="22"/>
          <bgColor theme="5" tint="-0.249977111117893"/>
        </patternFill>
      </fill>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textRotation="0" wrapText="0" relativeIndent="1" justifyLastLine="0" shrinkToFit="0" readingOrder="0"/>
    </dxf>
    <dxf>
      <alignment horizontal="right" textRotation="0" wrapText="0" relativeIndent="1" justifyLastLine="0" shrinkToFit="0" readingOrder="0"/>
    </dxf>
    <dxf>
      <font>
        <color theme="0"/>
      </font>
    </dxf>
    <dxf>
      <font>
        <b val="0"/>
        <i val="0"/>
        <strike val="0"/>
        <condense val="0"/>
        <extend val="0"/>
        <outline val="0"/>
        <shadow val="0"/>
        <u val="none"/>
        <vertAlign val="baseline"/>
        <sz val="9"/>
        <color auto="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Arial"/>
        <scheme val="none"/>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alignment horizontal="lef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13"/>
      <tableStyleElement type="headerRow" dxfId="112"/>
      <tableStyleElement type="totalRow" dxfId="111"/>
      <tableStyleElement type="firstColumn" dxfId="110"/>
      <tableStyleElement type="lastColumn" dxfId="109"/>
      <tableStyleElement type="firstRowStripe" size="7" dxfId="108"/>
      <tableStyleElement type="firstColumnStripe" dxfId="10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1936</c:v>
                </c:pt>
                <c:pt idx="1">
                  <c:v>1936</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882</c:v>
                </c:pt>
                <c:pt idx="1">
                  <c:v>302</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0" dataDxfId="105" totalsRowDxfId="104">
  <autoFilter ref="B6:D10" xr:uid="{00000000-0009-0000-0100-000001000000}">
    <filterColumn colId="0" hiddenButton="1"/>
    <filterColumn colId="1" hiddenButton="1"/>
    <filterColumn colId="2" hiddenButton="1"/>
  </autoFilter>
  <tableColumns count="3">
    <tableColumn id="1" xr3:uid="{00000000-0010-0000-0000-000001000000}" name="Site" totalsRowLabel="Total" dataDxfId="103" totalsRowDxfId="102"/>
    <tableColumn id="2" xr3:uid="{00000000-0010-0000-0000-000002000000}" name="Estimated" totalsRowFunction="sum" dataDxfId="101" totalsRowDxfId="100"/>
    <tableColumn id="3" xr3:uid="{00000000-0010-0000-0000-000003000000}" name="Actual" totalsRowFunction="count" dataDxfId="99" totalsRowDxfId="98"/>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2" totalsRowCount="1" headerRowDxfId="1">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26"/>
    <tableColumn id="2" xr3:uid="{00000000-0010-0000-0900-000002000000}" name="Actual No." totalsRowDxfId="25"/>
    <tableColumn id="3" xr3:uid="{00000000-0010-0000-0900-000003000000}" name="Type" totalsRowDxfId="24"/>
    <tableColumn id="4" xr3:uid="{00000000-0010-0000-0900-000004000000}" name="Price" totalsRowDxfId="23"/>
    <tableColumn id="5" xr3:uid="{00000000-0010-0000-0900-000005000000}" name="Estimated Income" totalsRowFunction="sum" totalsRowDxfId="22">
      <calculatedColumnFormula>B19*E19</calculatedColumnFormula>
    </tableColumn>
    <tableColumn id="6" xr3:uid="{00000000-0010-0000-0900-000006000000}" name="Actual Income" totalsRowFunction="sum" totalsRowDxfId="21">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4:G29" totalsRowCount="1" headerRowDxfId="0">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20"/>
    <tableColumn id="2" xr3:uid="{00000000-0010-0000-0A00-000002000000}" name="Actual No." totalsRowDxfId="19"/>
    <tableColumn id="3" xr3:uid="{00000000-0010-0000-0A00-000003000000}" name="Type" totalsRowDxfId="18"/>
    <tableColumn id="4" xr3:uid="{00000000-0010-0000-0A00-000004000000}" name="Price" totalsRowDxfId="17"/>
    <tableColumn id="5" xr3:uid="{00000000-0010-0000-0A00-000005000000}" name="Estimated Income" totalsRowFunction="sum" totalsRowDxfId="16">
      <calculatedColumnFormula>B25*E25</calculatedColumnFormula>
    </tableColumn>
    <tableColumn id="6" xr3:uid="{00000000-0010-0000-0A00-000006000000}" name="Actual Income" totalsRowFunction="sum" totalsRowDxfId="15">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11">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headerRowDxfId="9">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totalsRowDxfId="97"/>
    <tableColumn id="2" xr3:uid="{00000000-0010-0000-0100-000002000000}" name="Estimated" totalsRowFunction="sum" totalsRowDxfId="96"/>
    <tableColumn id="3" xr3:uid="{00000000-0010-0000-0100-000003000000}" name="Actual" totalsRowFunction="count" totalsRowDxfId="95"/>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headerRowDxfId="8" dataDxfId="94" totalsRowDxfId="93">
  <autoFilter ref="B13:D18" xr:uid="{00000000-0009-0000-0100-000004000000}">
    <filterColumn colId="0" hiddenButton="1"/>
    <filterColumn colId="1" hiddenButton="1"/>
    <filterColumn colId="2" hiddenButton="1"/>
  </autoFilter>
  <tableColumns count="3">
    <tableColumn id="1" xr3:uid="{00000000-0010-0000-0200-000001000000}" name="Decorations" totalsRowLabel="Total" dataDxfId="92" totalsRowDxfId="91"/>
    <tableColumn id="2" xr3:uid="{00000000-0010-0000-0200-000002000000}" name="Estimated" totalsRowFunction="sum" dataDxfId="90" totalsRowDxfId="89"/>
    <tableColumn id="3" xr3:uid="{00000000-0010-0000-0200-000003000000}" name="Actual" totalsRowFunction="sum" dataDxfId="88" totalsRowDxfId="87"/>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headerRowDxfId="7" dataDxfId="86" totalsRowDxfId="85">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84" totalsRowDxfId="83"/>
    <tableColumn id="2" xr3:uid="{00000000-0010-0000-0300-000002000000}" name="Estimated" totalsRowFunction="sum" dataDxfId="82" totalsRowDxfId="81"/>
    <tableColumn id="3" xr3:uid="{00000000-0010-0000-0300-000003000000}" name="Actual" totalsRowFunction="count" dataDxfId="80" totalsRowDxfId="79"/>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6" dataDxfId="78" totalsRowDxfId="77">
  <autoFilter ref="B21:D24" xr:uid="{00000000-0009-0000-0100-000006000000}">
    <filterColumn colId="0" hiddenButton="1"/>
    <filterColumn colId="1" hiddenButton="1"/>
    <filterColumn colId="2" hiddenButton="1"/>
  </autoFilter>
  <tableColumns count="3">
    <tableColumn id="1" xr3:uid="{00000000-0010-0000-0400-000001000000}" name="Publicity" totalsRowLabel="Total" dataDxfId="76" totalsRowDxfId="75"/>
    <tableColumn id="2" xr3:uid="{00000000-0010-0000-0400-000002000000}" name="Estimated" totalsRowFunction="sum" dataDxfId="74" totalsRowDxfId="73"/>
    <tableColumn id="3" xr3:uid="{00000000-0010-0000-0400-000003000000}" name="Actual" totalsRowFunction="count" dataDxfId="72" totalsRowDxfId="71"/>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5" dataDxfId="70" totalsRowDxfId="69">
  <autoFilter ref="F21:H23" xr:uid="{00000000-0009-0000-0100-000007000000}">
    <filterColumn colId="0" hiddenButton="1"/>
    <filterColumn colId="1" hiddenButton="1"/>
    <filterColumn colId="2" hiddenButton="1"/>
  </autoFilter>
  <tableColumns count="3">
    <tableColumn id="1" xr3:uid="{00000000-0010-0000-0500-000001000000}" name="Prizes" totalsRowLabel="Total" dataDxfId="68" totalsRowDxfId="67"/>
    <tableColumn id="2" xr3:uid="{00000000-0010-0000-0500-000002000000}" name="Estimated" totalsRowFunction="sum" dataDxfId="66" totalsRowDxfId="65"/>
    <tableColumn id="3" xr3:uid="{00000000-0010-0000-0500-000003000000}" name="Actual" totalsRowFunction="count" dataDxfId="64" totalsRowDxfId="63"/>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4" dataDxfId="62" totalsRowDxfId="61">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60" totalsRowDxfId="59"/>
    <tableColumn id="2" xr3:uid="{00000000-0010-0000-0600-000002000000}" name="Estimated" totalsRowFunction="sum" dataDxfId="58" totalsRowDxfId="57"/>
    <tableColumn id="3" xr3:uid="{00000000-0010-0000-0600-000003000000}" name="Actual" totalsRowFunction="count" dataDxfId="56" totalsRowDxfId="55"/>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3" dataDxfId="53" totalsRowDxfId="52">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51"/>
    <tableColumn id="2" xr3:uid="{00000000-0010-0000-0700-000002000000}" name="Actual No." dataDxfId="50" totalsRowDxfId="49"/>
    <tableColumn id="3" xr3:uid="{00000000-0010-0000-0700-000003000000}" name="Type" dataDxfId="48" totalsRowDxfId="47"/>
    <tableColumn id="4" xr3:uid="{00000000-0010-0000-0700-000004000000}" name="Price" dataDxfId="46" totalsRowDxfId="45"/>
    <tableColumn id="6" xr3:uid="{00000000-0010-0000-0700-000006000000}" name="Estimated Income" totalsRowFunction="sum" dataDxfId="44" totalsRowDxfId="43">
      <calculatedColumnFormula>B7*E7</calculatedColumnFormula>
    </tableColumn>
    <tableColumn id="7" xr3:uid="{00000000-0010-0000-0700-000007000000}" name="Actual Income" totalsRowFunction="sum" dataDxfId="42" totalsRowDxfId="41">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2" dataDxfId="40" totalsRowDxfId="39">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38" totalsRowDxfId="37"/>
    <tableColumn id="2" xr3:uid="{00000000-0010-0000-0800-000002000000}" name="Actual No." dataDxfId="36" totalsRowDxfId="35"/>
    <tableColumn id="3" xr3:uid="{00000000-0010-0000-0800-000003000000}" name="Type" dataDxfId="34" totalsRowDxfId="33"/>
    <tableColumn id="4" xr3:uid="{00000000-0010-0000-0800-000004000000}" name="Price" dataDxfId="32" totalsRowDxfId="31"/>
    <tableColumn id="5" xr3:uid="{00000000-0010-0000-0800-000005000000}" name="Estimated Income" totalsRowFunction="sum" dataDxfId="30" totalsRowDxfId="29">
      <calculatedColumnFormula>B13*E13</calculatedColumnFormula>
    </tableColumn>
    <tableColumn id="6" xr3:uid="{00000000-0010-0000-0800-000006000000}" name="Actual Income" totalsRowFunction="sum" dataDxfId="28" totalsRowDxfId="27">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workbookViewId="0">
      <selection activeCell="B8" sqref="B8"/>
    </sheetView>
  </sheetViews>
  <sheetFormatPr defaultRowHeight="12.75" x14ac:dyDescent="0.2"/>
  <cols>
    <col min="1" max="1" width="2.7109375" customWidth="1"/>
    <col min="2" max="2" width="95" customWidth="1"/>
    <col min="3" max="3" width="2.7109375" customWidth="1"/>
  </cols>
  <sheetData>
    <row r="1" spans="2:2" s="76" customFormat="1" ht="30" customHeight="1" x14ac:dyDescent="0.2">
      <c r="B1" s="78" t="s">
        <v>67</v>
      </c>
    </row>
    <row r="2" spans="2:2" ht="30" customHeight="1" x14ac:dyDescent="0.25">
      <c r="B2" s="77" t="s">
        <v>68</v>
      </c>
    </row>
    <row r="3" spans="2:2" ht="30" customHeight="1" x14ac:dyDescent="0.25">
      <c r="B3" s="77" t="s">
        <v>69</v>
      </c>
    </row>
    <row r="4" spans="2:2" ht="30" customHeight="1" x14ac:dyDescent="0.25">
      <c r="B4" s="77" t="s">
        <v>70</v>
      </c>
    </row>
    <row r="5" spans="2:2" ht="30" customHeight="1" x14ac:dyDescent="0.25">
      <c r="B5" s="77" t="s">
        <v>71</v>
      </c>
    </row>
    <row r="6" spans="2:2" ht="30" customHeight="1" x14ac:dyDescent="0.25">
      <c r="B6" s="79" t="s">
        <v>72</v>
      </c>
    </row>
    <row r="7" spans="2:2" ht="60" customHeight="1" x14ac:dyDescent="0.2">
      <c r="B7" s="85" t="s">
        <v>99</v>
      </c>
    </row>
    <row r="8" spans="2:2" ht="39.950000000000003" customHeight="1" x14ac:dyDescent="0.25">
      <c r="B8" s="77" t="s">
        <v>73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38"/>
  <sheetViews>
    <sheetView showGridLines="0" zoomScaleNormal="100" workbookViewId="0">
      <selection activeCell="F31" sqref="F31"/>
    </sheetView>
  </sheetViews>
  <sheetFormatPr defaultColWidth="9.140625" defaultRowHeight="12.75" x14ac:dyDescent="0.2"/>
  <cols>
    <col min="1" max="1" width="2.7109375" style="7"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x14ac:dyDescent="0.2">
      <c r="A1" s="82" t="s">
        <v>76</v>
      </c>
      <c r="B1" s="87" t="s">
        <v>65</v>
      </c>
      <c r="C1" s="87"/>
      <c r="D1" s="90" t="s">
        <v>66</v>
      </c>
      <c r="E1" s="90"/>
      <c r="F1" s="39"/>
      <c r="G1" s="39"/>
      <c r="H1" s="40" t="s">
        <v>55</v>
      </c>
    </row>
    <row r="2" spans="1:8" ht="6.75" customHeight="1" x14ac:dyDescent="0.2">
      <c r="B2" s="32"/>
      <c r="C2" s="32"/>
      <c r="D2" s="32"/>
      <c r="E2" s="33"/>
      <c r="F2" s="33"/>
      <c r="G2" s="33"/>
      <c r="H2" s="34"/>
    </row>
    <row r="3" spans="1:8" s="21" customFormat="1" ht="15" customHeight="1" x14ac:dyDescent="0.2">
      <c r="A3" s="82" t="s">
        <v>78</v>
      </c>
      <c r="B3" s="86" t="s">
        <v>56</v>
      </c>
      <c r="C3" s="31"/>
      <c r="D3" s="31"/>
      <c r="E3" s="31"/>
      <c r="F3" s="31"/>
      <c r="G3" s="91" t="s">
        <v>4</v>
      </c>
      <c r="H3" s="91" t="s">
        <v>5</v>
      </c>
    </row>
    <row r="4" spans="1:8" ht="24" customHeight="1" x14ac:dyDescent="0.2">
      <c r="A4" s="82" t="s">
        <v>79</v>
      </c>
      <c r="B4" s="86"/>
      <c r="C4" s="30"/>
      <c r="D4" s="30"/>
      <c r="E4" s="30"/>
      <c r="F4" s="30"/>
      <c r="G4" s="92">
        <f>SUM(C11,C19,C25,C32,G11,G19,G24)</f>
        <v>882</v>
      </c>
      <c r="H4" s="92">
        <f>SUM(D11,D19,D25,D32,H11,H19,H24)</f>
        <v>302</v>
      </c>
    </row>
    <row r="5" spans="1:8" ht="15" customHeight="1" x14ac:dyDescent="0.2">
      <c r="B5" s="8"/>
      <c r="C5" s="11"/>
      <c r="D5" s="11"/>
      <c r="E5" s="7"/>
      <c r="F5" s="7"/>
      <c r="G5" s="7"/>
      <c r="H5" s="7"/>
    </row>
    <row r="6" spans="1:8" s="19" customFormat="1" ht="20.100000000000001" customHeight="1" x14ac:dyDescent="0.2">
      <c r="A6" s="82" t="s">
        <v>80</v>
      </c>
      <c r="B6" s="93" t="s">
        <v>11</v>
      </c>
      <c r="C6" s="94" t="s">
        <v>4</v>
      </c>
      <c r="D6" s="94" t="s">
        <v>5</v>
      </c>
      <c r="E6" s="20"/>
      <c r="F6" s="95" t="s">
        <v>6</v>
      </c>
      <c r="G6" s="96" t="s">
        <v>4</v>
      </c>
      <c r="H6" s="96" t="s">
        <v>5</v>
      </c>
    </row>
    <row r="7" spans="1:8" ht="15.95" customHeight="1" x14ac:dyDescent="0.2">
      <c r="B7" s="24" t="s">
        <v>0</v>
      </c>
      <c r="C7" s="25">
        <v>500</v>
      </c>
      <c r="D7" s="26"/>
      <c r="E7" s="7"/>
      <c r="F7" s="9" t="s">
        <v>7</v>
      </c>
      <c r="G7" s="12"/>
      <c r="H7" s="13"/>
    </row>
    <row r="8" spans="1:8" ht="15.95" customHeight="1" x14ac:dyDescent="0.2">
      <c r="B8" s="24" t="s">
        <v>1</v>
      </c>
      <c r="C8" s="25"/>
      <c r="D8" s="26"/>
      <c r="E8" s="7"/>
      <c r="F8" s="9" t="s">
        <v>8</v>
      </c>
      <c r="G8" s="12">
        <v>20</v>
      </c>
      <c r="H8" s="13"/>
    </row>
    <row r="9" spans="1:8" ht="15.95" customHeight="1" x14ac:dyDescent="0.2">
      <c r="B9" s="24" t="s">
        <v>2</v>
      </c>
      <c r="C9" s="25"/>
      <c r="D9" s="26"/>
      <c r="E9" s="7"/>
      <c r="F9" s="9" t="s">
        <v>9</v>
      </c>
      <c r="G9" s="12"/>
      <c r="H9" s="13">
        <v>20</v>
      </c>
    </row>
    <row r="10" spans="1:8" ht="15.95" customHeight="1" x14ac:dyDescent="0.2">
      <c r="B10" s="24" t="s">
        <v>3</v>
      </c>
      <c r="C10" s="25"/>
      <c r="D10" s="26"/>
      <c r="E10" s="7"/>
      <c r="F10" s="9" t="s">
        <v>10</v>
      </c>
      <c r="G10" s="12"/>
      <c r="H10" s="13"/>
    </row>
    <row r="11" spans="1:8" ht="15.95" customHeight="1" x14ac:dyDescent="0.2">
      <c r="B11" s="27" t="s">
        <v>48</v>
      </c>
      <c r="C11" s="25">
        <f>SUBTOTAL(109,SiteExpenses[Estimated])</f>
        <v>500</v>
      </c>
      <c r="D11" s="26">
        <f>SUBTOTAL(103,SiteExpenses[Actual])</f>
        <v>0</v>
      </c>
      <c r="E11" s="7"/>
      <c r="F11" s="10" t="s">
        <v>48</v>
      </c>
      <c r="G11" s="12">
        <f>SUBTOTAL(109,RefreshmentsExpenses[Estimated])</f>
        <v>20</v>
      </c>
      <c r="H11" s="13">
        <f>SUBTOTAL(103,RefreshmentsExpenses[Actual])</f>
        <v>1</v>
      </c>
    </row>
    <row r="12" spans="1:8" ht="15" customHeight="1" x14ac:dyDescent="0.2">
      <c r="B12" s="8"/>
      <c r="C12" s="11"/>
      <c r="D12" s="11"/>
      <c r="E12" s="7"/>
      <c r="F12" s="7"/>
      <c r="G12" s="7"/>
      <c r="H12" s="7"/>
    </row>
    <row r="13" spans="1:8" ht="20.100000000000001" customHeight="1" x14ac:dyDescent="0.2">
      <c r="A13" s="7" t="s">
        <v>81</v>
      </c>
      <c r="B13" s="97" t="s">
        <v>12</v>
      </c>
      <c r="C13" s="98" t="s">
        <v>4</v>
      </c>
      <c r="D13" s="98" t="s">
        <v>5</v>
      </c>
      <c r="E13" s="7"/>
      <c r="F13" s="97" t="s">
        <v>22</v>
      </c>
      <c r="G13" s="98" t="s">
        <v>4</v>
      </c>
      <c r="H13" s="98" t="s">
        <v>5</v>
      </c>
    </row>
    <row r="14" spans="1:8" ht="15.95" customHeight="1" x14ac:dyDescent="0.2">
      <c r="B14" s="35" t="s">
        <v>13</v>
      </c>
      <c r="C14" s="65">
        <v>200</v>
      </c>
      <c r="D14" s="65">
        <v>300</v>
      </c>
      <c r="E14" s="7"/>
      <c r="F14" s="35" t="s">
        <v>18</v>
      </c>
      <c r="G14" s="14"/>
      <c r="H14" s="15"/>
    </row>
    <row r="15" spans="1:8" ht="15.95" customHeight="1" x14ac:dyDescent="0.2">
      <c r="B15" s="35" t="s">
        <v>14</v>
      </c>
      <c r="C15" s="65"/>
      <c r="D15" s="65"/>
      <c r="E15" s="7"/>
      <c r="F15" s="35" t="s">
        <v>19</v>
      </c>
      <c r="G15" s="14">
        <v>30</v>
      </c>
      <c r="H15" s="15"/>
    </row>
    <row r="16" spans="1:8" ht="15.95" customHeight="1" x14ac:dyDescent="0.2">
      <c r="B16" s="35" t="s">
        <v>15</v>
      </c>
      <c r="C16" s="65"/>
      <c r="D16" s="65"/>
      <c r="E16" s="7"/>
      <c r="F16" s="35" t="s">
        <v>20</v>
      </c>
      <c r="G16" s="14"/>
      <c r="H16" s="15"/>
    </row>
    <row r="17" spans="1:8" ht="15.95" customHeight="1" x14ac:dyDescent="0.2">
      <c r="B17" s="35" t="s">
        <v>16</v>
      </c>
      <c r="C17" s="65"/>
      <c r="D17" s="65"/>
      <c r="E17" s="7"/>
      <c r="F17" s="35" t="s">
        <v>21</v>
      </c>
      <c r="G17" s="14"/>
      <c r="H17" s="15"/>
    </row>
    <row r="18" spans="1:8" ht="15.95" customHeight="1" x14ac:dyDescent="0.2">
      <c r="B18" s="35" t="s">
        <v>17</v>
      </c>
      <c r="C18" s="65"/>
      <c r="D18" s="65"/>
      <c r="E18" s="7"/>
      <c r="F18" s="35" t="s">
        <v>34</v>
      </c>
      <c r="G18" s="14"/>
      <c r="H18" s="15"/>
    </row>
    <row r="19" spans="1:8" ht="15.95" customHeight="1" x14ac:dyDescent="0.2">
      <c r="B19" s="36" t="s">
        <v>48</v>
      </c>
      <c r="C19" s="66">
        <f>SUBTOTAL(109,DecorationsExpenses[Estimated])</f>
        <v>200</v>
      </c>
      <c r="D19" s="66">
        <f>SUBTOTAL(109,DecorationsExpenses[Actual])</f>
        <v>300</v>
      </c>
      <c r="E19" s="7"/>
      <c r="F19" s="36" t="s">
        <v>48</v>
      </c>
      <c r="G19" s="17">
        <f>SUBTOTAL(109,ProgramExpenses[Estimated])</f>
        <v>30</v>
      </c>
      <c r="H19" s="16">
        <f>SUBTOTAL(103,ProgramExpenses[Actual])</f>
        <v>0</v>
      </c>
    </row>
    <row r="20" spans="1:8" ht="15" customHeight="1" x14ac:dyDescent="0.2">
      <c r="B20" s="37"/>
      <c r="C20" s="67"/>
      <c r="D20" s="67"/>
      <c r="E20" s="7"/>
      <c r="F20" s="37"/>
      <c r="G20" s="7"/>
      <c r="H20" s="7"/>
    </row>
    <row r="21" spans="1:8" ht="20.100000000000001" customHeight="1" x14ac:dyDescent="0.2">
      <c r="A21" s="82" t="s">
        <v>74</v>
      </c>
      <c r="B21" s="97" t="s">
        <v>23</v>
      </c>
      <c r="C21" s="98" t="s">
        <v>4</v>
      </c>
      <c r="D21" s="98" t="s">
        <v>5</v>
      </c>
      <c r="E21" s="7"/>
      <c r="F21" s="97" t="s">
        <v>27</v>
      </c>
      <c r="G21" s="98" t="s">
        <v>4</v>
      </c>
      <c r="H21" s="98" t="s">
        <v>5</v>
      </c>
    </row>
    <row r="22" spans="1:8" ht="15.95" customHeight="1" x14ac:dyDescent="0.2">
      <c r="B22" s="35" t="s">
        <v>24</v>
      </c>
      <c r="C22" s="65"/>
      <c r="D22" s="68"/>
      <c r="E22" s="7"/>
      <c r="F22" s="35" t="s">
        <v>46</v>
      </c>
      <c r="G22" s="14"/>
      <c r="H22" s="15"/>
    </row>
    <row r="23" spans="1:8" ht="15.95" customHeight="1" x14ac:dyDescent="0.2">
      <c r="B23" s="35" t="s">
        <v>25</v>
      </c>
      <c r="C23" s="65">
        <v>20</v>
      </c>
      <c r="D23" s="68"/>
      <c r="E23" s="7"/>
      <c r="F23" s="35" t="s">
        <v>28</v>
      </c>
      <c r="G23" s="18">
        <v>100</v>
      </c>
      <c r="H23" s="15"/>
    </row>
    <row r="24" spans="1:8" ht="15.95" customHeight="1" x14ac:dyDescent="0.2">
      <c r="B24" s="35" t="s">
        <v>26</v>
      </c>
      <c r="C24" s="65"/>
      <c r="D24" s="68"/>
      <c r="E24" s="7"/>
      <c r="F24" s="36" t="s">
        <v>48</v>
      </c>
      <c r="G24" s="28">
        <f>SUBTOTAL(109,PrizesExpenses[Estimated])</f>
        <v>100</v>
      </c>
      <c r="H24" s="29">
        <f>SUBTOTAL(103,PrizesExpenses[Actual])</f>
        <v>0</v>
      </c>
    </row>
    <row r="25" spans="1:8" ht="15.95" customHeight="1" x14ac:dyDescent="0.2">
      <c r="B25" s="36" t="s">
        <v>48</v>
      </c>
      <c r="C25" s="66">
        <f>SUBTOTAL(109,PublicityExpenses[Estimated])</f>
        <v>20</v>
      </c>
      <c r="D25" s="69">
        <f>SUBTOTAL(103,PublicityExpenses[Actual])</f>
        <v>0</v>
      </c>
      <c r="E25" s="7"/>
      <c r="F25" s="7"/>
      <c r="G25" s="7"/>
      <c r="H25" s="7"/>
    </row>
    <row r="26" spans="1:8" ht="15" customHeight="1" x14ac:dyDescent="0.2">
      <c r="B26" s="37"/>
      <c r="C26" s="67"/>
      <c r="D26" s="67"/>
      <c r="E26" s="7"/>
      <c r="F26" s="7"/>
      <c r="G26" s="7"/>
      <c r="H26" s="7"/>
    </row>
    <row r="27" spans="1:8" ht="20.100000000000001" customHeight="1" x14ac:dyDescent="0.2">
      <c r="A27" s="82" t="s">
        <v>82</v>
      </c>
      <c r="B27" s="97" t="s">
        <v>29</v>
      </c>
      <c r="C27" s="98" t="s">
        <v>4</v>
      </c>
      <c r="D27" s="98" t="s">
        <v>5</v>
      </c>
      <c r="E27" s="7"/>
      <c r="F27" s="7"/>
      <c r="G27" s="7"/>
      <c r="H27" s="7"/>
    </row>
    <row r="28" spans="1:8" ht="15.95" customHeight="1" x14ac:dyDescent="0.2">
      <c r="B28" s="35" t="s">
        <v>30</v>
      </c>
      <c r="C28" s="65"/>
      <c r="D28" s="68">
        <v>13</v>
      </c>
      <c r="E28" s="7"/>
      <c r="F28" s="7"/>
      <c r="G28" s="7"/>
      <c r="H28" s="7"/>
    </row>
    <row r="29" spans="1:8" ht="15.95" customHeight="1" x14ac:dyDescent="0.2">
      <c r="B29" s="35" t="s">
        <v>31</v>
      </c>
      <c r="C29" s="65">
        <v>12</v>
      </c>
      <c r="D29" s="68"/>
      <c r="E29" s="7"/>
      <c r="F29" s="7"/>
      <c r="G29" s="7"/>
      <c r="H29" s="7"/>
    </row>
    <row r="30" spans="1:8" ht="15.95" customHeight="1" x14ac:dyDescent="0.2">
      <c r="B30" s="35" t="s">
        <v>32</v>
      </c>
      <c r="C30" s="65"/>
      <c r="D30" s="68"/>
      <c r="E30" s="7"/>
      <c r="F30" s="7"/>
      <c r="G30" s="7"/>
      <c r="H30" s="7"/>
    </row>
    <row r="31" spans="1:8" s="3" customFormat="1" ht="15.95" customHeight="1" x14ac:dyDescent="0.2">
      <c r="A31" s="6"/>
      <c r="B31" s="35" t="s">
        <v>33</v>
      </c>
      <c r="C31" s="65"/>
      <c r="D31" s="68"/>
      <c r="E31" s="6"/>
      <c r="F31" s="6"/>
      <c r="G31" s="6"/>
      <c r="H31" s="6"/>
    </row>
    <row r="32" spans="1:8" s="3" customFormat="1" ht="15.95" customHeight="1" x14ac:dyDescent="0.2">
      <c r="A32" s="6"/>
      <c r="B32" s="38" t="s">
        <v>48</v>
      </c>
      <c r="C32" s="70">
        <f>SUBTOTAL(109,MiscellaneousExpenses[Estimated])</f>
        <v>12</v>
      </c>
      <c r="D32" s="71">
        <f>SUBTOTAL(103,MiscellaneousExpenses[Actual])</f>
        <v>1</v>
      </c>
    </row>
    <row r="33" spans="1:1" s="3" customFormat="1" x14ac:dyDescent="0.2">
      <c r="A33" s="6"/>
    </row>
    <row r="34" spans="1:1" s="3" customFormat="1" x14ac:dyDescent="0.2">
      <c r="A34" s="6"/>
    </row>
    <row r="35" spans="1:1" s="3" customFormat="1" x14ac:dyDescent="0.2">
      <c r="A35" s="6"/>
    </row>
    <row r="36" spans="1:1" s="3" customFormat="1" x14ac:dyDescent="0.2">
      <c r="A36" s="6"/>
    </row>
    <row r="37" spans="1:1" s="3" customFormat="1" x14ac:dyDescent="0.2">
      <c r="A37" s="6"/>
    </row>
    <row r="38" spans="1:1" s="3" customFormat="1" x14ac:dyDescent="0.2">
      <c r="A38" s="6"/>
    </row>
  </sheetData>
  <mergeCells count="3">
    <mergeCell ref="B3:B4"/>
    <mergeCell ref="B1:C1"/>
    <mergeCell ref="D1:E1"/>
  </mergeCells>
  <phoneticPr fontId="1" type="noConversion"/>
  <conditionalFormatting sqref="A1:A1048576">
    <cfRule type="notContainsBlanks" dxfId="106" priority="1">
      <formula>LEN(TRIM(A1))&gt;0</formula>
    </cfRule>
  </conditionalFormatting>
  <printOptions horizontalCentered="1"/>
  <pageMargins left="0.75" right="0.75" top="1" bottom="1" header="0.5" footer="0.5"/>
  <pageSetup scale="87"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34"/>
  <sheetViews>
    <sheetView showGridLines="0" zoomScaleNormal="100" zoomScaleSheetLayoutView="75" workbookViewId="0">
      <selection activeCell="B24" sqref="B24:G24"/>
    </sheetView>
  </sheetViews>
  <sheetFormatPr defaultColWidth="9.140625" defaultRowHeight="12.75" x14ac:dyDescent="0.2"/>
  <cols>
    <col min="1" max="1" width="2.7109375" style="7" customWidth="1"/>
    <col min="2" max="2" width="23.140625" style="1" customWidth="1"/>
    <col min="3" max="3" width="15.7109375" style="1" customWidth="1"/>
    <col min="4" max="7" width="23.140625" style="1" customWidth="1"/>
    <col min="8" max="8" width="2.7109375" style="1" customWidth="1"/>
    <col min="9" max="16384" width="9.140625" style="1"/>
  </cols>
  <sheetData>
    <row r="1" spans="1:8" ht="45.75" customHeight="1" x14ac:dyDescent="0.2">
      <c r="A1" s="7" t="s">
        <v>83</v>
      </c>
      <c r="B1" s="87" t="str">
        <f>Expenses!B1</f>
        <v>Event Budget for</v>
      </c>
      <c r="C1" s="87"/>
      <c r="D1" s="99" t="str">
        <f>Expenses!D1</f>
        <v>Event Name</v>
      </c>
      <c r="E1" s="39"/>
      <c r="F1" s="39"/>
      <c r="G1" s="40" t="s">
        <v>57</v>
      </c>
    </row>
    <row r="2" spans="1:8" ht="6.75" customHeight="1" x14ac:dyDescent="0.2">
      <c r="B2" s="32"/>
      <c r="C2" s="32"/>
      <c r="D2" s="32"/>
      <c r="E2" s="33"/>
      <c r="F2" s="33"/>
      <c r="G2" s="33"/>
      <c r="H2" s="34"/>
    </row>
    <row r="3" spans="1:8" s="21" customFormat="1" ht="15" customHeight="1" x14ac:dyDescent="0.2">
      <c r="A3" s="82" t="s">
        <v>84</v>
      </c>
      <c r="B3" s="86" t="s">
        <v>77</v>
      </c>
      <c r="C3" s="31"/>
      <c r="D3" s="31"/>
      <c r="E3" s="31"/>
      <c r="F3" s="91" t="s">
        <v>4</v>
      </c>
      <c r="G3" s="91" t="s">
        <v>5</v>
      </c>
    </row>
    <row r="4" spans="1:8" ht="24" customHeight="1" x14ac:dyDescent="0.2">
      <c r="A4" s="82" t="s">
        <v>85</v>
      </c>
      <c r="B4" s="86"/>
      <c r="C4" s="30"/>
      <c r="D4" s="30"/>
      <c r="E4" s="30"/>
      <c r="F4" s="92">
        <f>SUM(Admissions[[#Totals],[Estimated Income]],AdsInProgram[[#Totals],[Estimated Income]],ExhibitorsAndVendors[[#Totals],[Estimated Income]],SaleOfItems[[#Totals],[Estimated Income]])</f>
        <v>1936</v>
      </c>
      <c r="G4" s="92">
        <f>SUM(Admissions[[#Totals],[Actual Income]],AdsInProgram[[#Totals],[Actual Income]],ExhibitorsAndVendors[[#Totals],[Actual Income]],SaleOfItems[[#Totals],[Actual Income]])</f>
        <v>1831</v>
      </c>
    </row>
    <row r="5" spans="1:8" s="75" customFormat="1" ht="35.1" customHeight="1" x14ac:dyDescent="0.2">
      <c r="A5" s="82" t="s">
        <v>86</v>
      </c>
      <c r="B5" s="74" t="s">
        <v>58</v>
      </c>
      <c r="C5" s="41"/>
      <c r="D5" s="41"/>
      <c r="E5" s="41"/>
      <c r="F5" s="41"/>
      <c r="G5" s="41"/>
    </row>
    <row r="6" spans="1:8" ht="20.100000000000001" customHeight="1" x14ac:dyDescent="0.2">
      <c r="A6" s="82" t="s">
        <v>87</v>
      </c>
      <c r="B6" s="96" t="s">
        <v>50</v>
      </c>
      <c r="C6" s="96" t="s">
        <v>51</v>
      </c>
      <c r="D6" s="96" t="s">
        <v>49</v>
      </c>
      <c r="E6" s="96" t="s">
        <v>54</v>
      </c>
      <c r="F6" s="96" t="s">
        <v>52</v>
      </c>
      <c r="G6" s="96" t="s">
        <v>53</v>
      </c>
    </row>
    <row r="7" spans="1:8" ht="15.95" customHeight="1" x14ac:dyDescent="0.2">
      <c r="B7" s="43">
        <v>300</v>
      </c>
      <c r="C7" s="43">
        <v>278</v>
      </c>
      <c r="D7" s="43" t="s">
        <v>47</v>
      </c>
      <c r="E7" s="23">
        <v>5</v>
      </c>
      <c r="F7" s="23">
        <f>B7*E7</f>
        <v>1500</v>
      </c>
      <c r="G7" s="23">
        <f>C7*E7</f>
        <v>1390</v>
      </c>
    </row>
    <row r="8" spans="1:8" ht="15.95" customHeight="1" x14ac:dyDescent="0.2">
      <c r="B8" s="43">
        <v>197</v>
      </c>
      <c r="C8" s="43">
        <v>195</v>
      </c>
      <c r="D8" s="43" t="s">
        <v>37</v>
      </c>
      <c r="E8" s="23">
        <v>2</v>
      </c>
      <c r="F8" s="23">
        <f>B8*E8</f>
        <v>394</v>
      </c>
      <c r="G8" s="23">
        <f>C8*E8</f>
        <v>390</v>
      </c>
    </row>
    <row r="9" spans="1:8" ht="15.75" customHeight="1" x14ac:dyDescent="0.2">
      <c r="B9" s="43">
        <v>42</v>
      </c>
      <c r="C9" s="43">
        <v>51</v>
      </c>
      <c r="D9" s="43" t="s">
        <v>38</v>
      </c>
      <c r="E9" s="23">
        <v>1</v>
      </c>
      <c r="F9" s="23">
        <f>B9*E9</f>
        <v>42</v>
      </c>
      <c r="G9" s="23">
        <f>C9*E9</f>
        <v>51</v>
      </c>
    </row>
    <row r="10" spans="1:8" ht="15.95" customHeight="1" x14ac:dyDescent="0.2">
      <c r="B10" s="45" t="s">
        <v>48</v>
      </c>
      <c r="C10" s="45"/>
      <c r="D10" s="45"/>
      <c r="E10" s="45"/>
      <c r="F10" s="46">
        <f>SUBTOTAL(109,Admissions[Estimated Income])</f>
        <v>1936</v>
      </c>
      <c r="G10" s="46">
        <f>SUBTOTAL(109,Admissions[Actual Income])</f>
        <v>1831</v>
      </c>
    </row>
    <row r="11" spans="1:8" s="75" customFormat="1" ht="35.1" customHeight="1" x14ac:dyDescent="0.2">
      <c r="A11" s="82" t="s">
        <v>88</v>
      </c>
      <c r="B11" s="74" t="s">
        <v>59</v>
      </c>
      <c r="C11" s="41"/>
      <c r="D11" s="41"/>
      <c r="E11" s="41"/>
      <c r="F11" s="41"/>
      <c r="G11" s="41"/>
    </row>
    <row r="12" spans="1:8" ht="20.100000000000001" customHeight="1" x14ac:dyDescent="0.2">
      <c r="A12" s="82" t="s">
        <v>89</v>
      </c>
      <c r="B12" s="96" t="s">
        <v>50</v>
      </c>
      <c r="C12" s="96" t="s">
        <v>51</v>
      </c>
      <c r="D12" s="96" t="s">
        <v>49</v>
      </c>
      <c r="E12" s="96" t="s">
        <v>54</v>
      </c>
      <c r="F12" s="96" t="s">
        <v>52</v>
      </c>
      <c r="G12" s="96" t="s">
        <v>53</v>
      </c>
    </row>
    <row r="13" spans="1:8" ht="15.95" customHeight="1" x14ac:dyDescent="0.2">
      <c r="B13" s="43">
        <v>12</v>
      </c>
      <c r="C13" s="43"/>
      <c r="D13" s="43" t="s">
        <v>39</v>
      </c>
      <c r="E13" s="23"/>
      <c r="F13" s="23">
        <f>B13*E13</f>
        <v>0</v>
      </c>
      <c r="G13" s="23">
        <f>C13*E13</f>
        <v>0</v>
      </c>
    </row>
    <row r="14" spans="1:8" ht="15.95" customHeight="1" x14ac:dyDescent="0.2">
      <c r="B14" s="43"/>
      <c r="C14" s="43">
        <v>158</v>
      </c>
      <c r="D14" s="43" t="s">
        <v>40</v>
      </c>
      <c r="E14" s="23"/>
      <c r="F14" s="23">
        <f>B14*E14</f>
        <v>0</v>
      </c>
      <c r="G14" s="23">
        <f>C14*E14</f>
        <v>0</v>
      </c>
    </row>
    <row r="15" spans="1:8" ht="15.95" customHeight="1" x14ac:dyDescent="0.2">
      <c r="B15" s="43">
        <v>4</v>
      </c>
      <c r="C15" s="43"/>
      <c r="D15" s="43" t="s">
        <v>41</v>
      </c>
      <c r="E15" s="23"/>
      <c r="F15" s="23">
        <f>B15*E15</f>
        <v>0</v>
      </c>
      <c r="G15" s="23">
        <f>C15*E15</f>
        <v>0</v>
      </c>
    </row>
    <row r="16" spans="1:8" ht="15.95" customHeight="1" x14ac:dyDescent="0.2">
      <c r="B16" s="44" t="s">
        <v>48</v>
      </c>
      <c r="C16" s="44"/>
      <c r="D16" s="44"/>
      <c r="E16" s="44"/>
      <c r="F16" s="23">
        <f>SUBTOTAL(109,AdsInProgram[Estimated Income])</f>
        <v>0</v>
      </c>
      <c r="G16" s="23">
        <f>SUBTOTAL(109,AdsInProgram[Actual Income])</f>
        <v>0</v>
      </c>
    </row>
    <row r="17" spans="1:7" s="75" customFormat="1" ht="35.1" customHeight="1" x14ac:dyDescent="0.2">
      <c r="A17" s="83" t="s">
        <v>90</v>
      </c>
      <c r="B17" s="74" t="s">
        <v>60</v>
      </c>
      <c r="C17" s="41"/>
      <c r="D17" s="41"/>
      <c r="E17" s="41"/>
      <c r="F17" s="41"/>
      <c r="G17" s="41"/>
    </row>
    <row r="18" spans="1:7" ht="20.100000000000001" customHeight="1" x14ac:dyDescent="0.2">
      <c r="A18" s="82" t="s">
        <v>91</v>
      </c>
      <c r="B18" s="96" t="s">
        <v>50</v>
      </c>
      <c r="C18" s="96" t="s">
        <v>51</v>
      </c>
      <c r="D18" s="96" t="s">
        <v>49</v>
      </c>
      <c r="E18" s="96" t="s">
        <v>54</v>
      </c>
      <c r="F18" s="96" t="s">
        <v>52</v>
      </c>
      <c r="G18" s="96" t="s">
        <v>53</v>
      </c>
    </row>
    <row r="19" spans="1:7" ht="15.95" customHeight="1" x14ac:dyDescent="0.2">
      <c r="B19" s="47">
        <v>23</v>
      </c>
      <c r="C19" s="47"/>
      <c r="D19" s="42" t="s">
        <v>42</v>
      </c>
      <c r="E19" s="22"/>
      <c r="F19" s="22">
        <f>B19*E19</f>
        <v>0</v>
      </c>
      <c r="G19" s="22">
        <f>C19*E19</f>
        <v>0</v>
      </c>
    </row>
    <row r="20" spans="1:7" ht="15.95" customHeight="1" x14ac:dyDescent="0.2">
      <c r="B20" s="47">
        <v>354</v>
      </c>
      <c r="C20" s="47"/>
      <c r="D20" s="42" t="s">
        <v>43</v>
      </c>
      <c r="E20" s="22"/>
      <c r="F20" s="22">
        <f>B20*E20</f>
        <v>0</v>
      </c>
      <c r="G20" s="22">
        <f>C20*E20</f>
        <v>0</v>
      </c>
    </row>
    <row r="21" spans="1:7" ht="15.95" customHeight="1" x14ac:dyDescent="0.2">
      <c r="B21" s="47">
        <v>56</v>
      </c>
      <c r="C21" s="47"/>
      <c r="D21" s="42" t="s">
        <v>44</v>
      </c>
      <c r="E21" s="22"/>
      <c r="F21" s="22">
        <f>B21*E21</f>
        <v>0</v>
      </c>
      <c r="G21" s="22">
        <f>C21*E21</f>
        <v>0</v>
      </c>
    </row>
    <row r="22" spans="1:7" ht="15.95" customHeight="1" x14ac:dyDescent="0.2">
      <c r="B22" s="48" t="s">
        <v>48</v>
      </c>
      <c r="C22" s="48"/>
      <c r="D22" s="49"/>
      <c r="E22" s="48"/>
      <c r="F22" s="22">
        <f>SUBTOTAL(109,ExhibitorsAndVendors[Estimated Income])</f>
        <v>0</v>
      </c>
      <c r="G22" s="22">
        <f>SUBTOTAL(109,ExhibitorsAndVendors[Actual Income])</f>
        <v>0</v>
      </c>
    </row>
    <row r="23" spans="1:7" s="75" customFormat="1" ht="35.1" customHeight="1" x14ac:dyDescent="0.2">
      <c r="A23" s="82" t="s">
        <v>92</v>
      </c>
      <c r="B23" s="74" t="s">
        <v>61</v>
      </c>
      <c r="C23" s="41"/>
      <c r="D23" s="41"/>
      <c r="E23" s="41"/>
      <c r="F23" s="41"/>
      <c r="G23" s="41"/>
    </row>
    <row r="24" spans="1:7" ht="20.100000000000001" customHeight="1" x14ac:dyDescent="0.2">
      <c r="A24" s="82" t="s">
        <v>93</v>
      </c>
      <c r="B24" s="96" t="s">
        <v>50</v>
      </c>
      <c r="C24" s="96" t="s">
        <v>51</v>
      </c>
      <c r="D24" s="96" t="s">
        <v>49</v>
      </c>
      <c r="E24" s="96" t="s">
        <v>54</v>
      </c>
      <c r="F24" s="96" t="s">
        <v>52</v>
      </c>
      <c r="G24" s="96" t="s">
        <v>53</v>
      </c>
    </row>
    <row r="25" spans="1:7" ht="15.95" customHeight="1" x14ac:dyDescent="0.2">
      <c r="B25" s="47"/>
      <c r="C25" s="47"/>
      <c r="D25" s="42" t="s">
        <v>45</v>
      </c>
      <c r="E25" s="22"/>
      <c r="F25" s="22">
        <f>B25*E25</f>
        <v>0</v>
      </c>
      <c r="G25" s="22">
        <f>C25*E25</f>
        <v>0</v>
      </c>
    </row>
    <row r="26" spans="1:7" ht="15.95" customHeight="1" x14ac:dyDescent="0.2">
      <c r="B26" s="47">
        <v>123</v>
      </c>
      <c r="C26" s="47"/>
      <c r="D26" s="42" t="s">
        <v>45</v>
      </c>
      <c r="E26" s="22"/>
      <c r="F26" s="22">
        <f>B26*E26</f>
        <v>0</v>
      </c>
      <c r="G26" s="22">
        <f>C26*E26</f>
        <v>0</v>
      </c>
    </row>
    <row r="27" spans="1:7" ht="15.95" customHeight="1" x14ac:dyDescent="0.2">
      <c r="A27" s="6"/>
      <c r="B27" s="47"/>
      <c r="C27" s="47"/>
      <c r="D27" s="42" t="s">
        <v>45</v>
      </c>
      <c r="E27" s="22"/>
      <c r="F27" s="22">
        <f>B27*E27</f>
        <v>0</v>
      </c>
      <c r="G27" s="22">
        <f>C27*E27</f>
        <v>0</v>
      </c>
    </row>
    <row r="28" spans="1:7" ht="15.95" customHeight="1" x14ac:dyDescent="0.2">
      <c r="A28" s="6"/>
      <c r="B28" s="47">
        <v>13</v>
      </c>
      <c r="C28" s="47"/>
      <c r="D28" s="42" t="s">
        <v>45</v>
      </c>
      <c r="E28" s="22"/>
      <c r="F28" s="22">
        <f>B28*E28</f>
        <v>0</v>
      </c>
      <c r="G28" s="22">
        <f>C28*E28</f>
        <v>0</v>
      </c>
    </row>
    <row r="29" spans="1:7" ht="15.95" customHeight="1" x14ac:dyDescent="0.2">
      <c r="A29" s="6"/>
      <c r="B29" s="48" t="s">
        <v>48</v>
      </c>
      <c r="C29" s="48"/>
      <c r="D29" s="49"/>
      <c r="E29" s="48"/>
      <c r="F29" s="22">
        <f>SUBTOTAL(109,SaleOfItems[Estimated Income])</f>
        <v>0</v>
      </c>
      <c r="G29" s="22">
        <f>SUBTOTAL(109,SaleOfItems[Actual Income])</f>
        <v>0</v>
      </c>
    </row>
    <row r="30" spans="1:7" x14ac:dyDescent="0.2">
      <c r="A30" s="6"/>
    </row>
    <row r="31" spans="1:7" x14ac:dyDescent="0.2">
      <c r="A31" s="6"/>
    </row>
    <row r="32" spans="1:7" x14ac:dyDescent="0.2">
      <c r="A32" s="6"/>
    </row>
    <row r="33" spans="1:1" x14ac:dyDescent="0.2">
      <c r="A33" s="6"/>
    </row>
    <row r="34" spans="1:1" x14ac:dyDescent="0.2">
      <c r="A34" s="6"/>
    </row>
  </sheetData>
  <mergeCells count="2">
    <mergeCell ref="B3:B4"/>
    <mergeCell ref="B1:C1"/>
  </mergeCells>
  <phoneticPr fontId="1" type="noConversion"/>
  <conditionalFormatting sqref="A1:A1048576">
    <cfRule type="notContainsBlanks" dxfId="54" priority="1">
      <formula>LEN(TRIM(A1))&gt;0</formula>
    </cfRule>
  </conditionalFormatting>
  <printOptions horizontalCentered="1"/>
  <pageMargins left="0.75" right="0.75" top="1" bottom="1" header="0.5" footer="0.5"/>
  <pageSetup paperSize="9" scale="96" fitToHeight="0" orientation="landscape" r:id="rId1"/>
  <headerFooter alignWithMargins="0"/>
  <ignoredErrors>
    <ignoredError sqref="G25:G29 F25:F28 G19:G21 F19:F21 G13:G16 F13:F15" emptyCellReference="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I37"/>
  <sheetViews>
    <sheetView showGridLines="0" tabSelected="1" zoomScaleNormal="100" workbookViewId="0">
      <selection activeCell="G21" sqref="G21"/>
    </sheetView>
  </sheetViews>
  <sheetFormatPr defaultColWidth="9.140625" defaultRowHeight="12.75" x14ac:dyDescent="0.2"/>
  <cols>
    <col min="1" max="1" width="2.7109375" style="80"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x14ac:dyDescent="0.4">
      <c r="A1" s="7" t="s">
        <v>94</v>
      </c>
      <c r="B1" s="88" t="str">
        <f>Expenses!B1</f>
        <v>Event Budget for</v>
      </c>
      <c r="C1" s="88"/>
      <c r="D1" s="100" t="str">
        <f>Expenses!D1</f>
        <v>Event Name</v>
      </c>
      <c r="E1" s="52"/>
      <c r="F1" s="52"/>
      <c r="G1" s="53" t="s">
        <v>62</v>
      </c>
    </row>
    <row r="2" spans="1:7" ht="21" customHeight="1" x14ac:dyDescent="0.2">
      <c r="B2" s="51"/>
      <c r="C2" s="51"/>
      <c r="D2" s="51"/>
      <c r="E2" s="51"/>
      <c r="F2" s="51"/>
      <c r="G2" s="50" t="s">
        <v>63</v>
      </c>
    </row>
    <row r="3" spans="1:7" ht="19.5" customHeight="1" x14ac:dyDescent="0.2">
      <c r="A3" s="82" t="s">
        <v>95</v>
      </c>
      <c r="B3" s="2"/>
      <c r="C3" s="2"/>
      <c r="D3" s="4"/>
      <c r="E3" s="89" t="s">
        <v>75</v>
      </c>
      <c r="F3" s="89"/>
      <c r="G3" s="89"/>
    </row>
    <row r="4" spans="1:7" ht="20.100000000000001" customHeight="1" x14ac:dyDescent="0.2">
      <c r="A4" s="82" t="s">
        <v>96</v>
      </c>
      <c r="B4" s="84" t="s">
        <v>98</v>
      </c>
      <c r="C4" s="72" t="s">
        <v>4</v>
      </c>
      <c r="D4" s="73" t="s">
        <v>5</v>
      </c>
      <c r="E4" s="89"/>
      <c r="F4" s="89"/>
      <c r="G4" s="89"/>
    </row>
    <row r="5" spans="1:7" ht="15.95" customHeight="1" x14ac:dyDescent="0.2">
      <c r="B5" s="60" t="s">
        <v>35</v>
      </c>
      <c r="C5" s="54">
        <f>Income!F10</f>
        <v>1936</v>
      </c>
      <c r="D5" s="55">
        <f>Income!F4</f>
        <v>1936</v>
      </c>
      <c r="E5" s="89"/>
      <c r="F5" s="89"/>
      <c r="G5" s="89"/>
    </row>
    <row r="6" spans="1:7" ht="15.95" customHeight="1" x14ac:dyDescent="0.2">
      <c r="B6" s="61" t="s">
        <v>36</v>
      </c>
      <c r="C6" s="56">
        <f>Expenses!G4</f>
        <v>882</v>
      </c>
      <c r="D6" s="57">
        <f>Expenses!H4</f>
        <v>302</v>
      </c>
      <c r="E6" s="89"/>
      <c r="F6" s="89"/>
      <c r="G6" s="89"/>
    </row>
    <row r="7" spans="1:7" ht="15" x14ac:dyDescent="0.2">
      <c r="B7" s="5"/>
      <c r="C7" s="58"/>
      <c r="D7" s="59"/>
      <c r="E7" s="89"/>
      <c r="F7" s="89"/>
      <c r="G7" s="89"/>
    </row>
    <row r="8" spans="1:7" ht="33" customHeight="1" x14ac:dyDescent="0.2">
      <c r="A8" s="82" t="s">
        <v>97</v>
      </c>
      <c r="B8" s="64" t="s">
        <v>64</v>
      </c>
      <c r="C8" s="62">
        <f>C5-C6</f>
        <v>1054</v>
      </c>
      <c r="D8" s="63">
        <f>D5-D6</f>
        <v>1634</v>
      </c>
      <c r="E8" s="89"/>
      <c r="F8" s="89"/>
      <c r="G8" s="89"/>
    </row>
    <row r="9" spans="1:7" x14ac:dyDescent="0.2">
      <c r="E9" s="89"/>
      <c r="F9" s="89"/>
      <c r="G9" s="89"/>
    </row>
    <row r="10" spans="1:7" x14ac:dyDescent="0.2">
      <c r="E10" s="89"/>
      <c r="F10" s="89"/>
      <c r="G10" s="89"/>
    </row>
    <row r="11" spans="1:7" x14ac:dyDescent="0.2">
      <c r="E11" s="89"/>
      <c r="F11" s="89"/>
      <c r="G11" s="89"/>
    </row>
    <row r="12" spans="1:7" x14ac:dyDescent="0.2">
      <c r="E12" s="89"/>
      <c r="F12" s="89"/>
      <c r="G12" s="89"/>
    </row>
    <row r="30" spans="1:9" x14ac:dyDescent="0.2">
      <c r="A30" s="81"/>
      <c r="H30" s="3"/>
      <c r="I30" s="3"/>
    </row>
    <row r="31" spans="1:9" x14ac:dyDescent="0.2">
      <c r="A31" s="81"/>
      <c r="H31" s="3"/>
      <c r="I31" s="3"/>
    </row>
    <row r="32" spans="1:9" x14ac:dyDescent="0.2">
      <c r="A32" s="81"/>
      <c r="H32" s="3"/>
      <c r="I32" s="3"/>
    </row>
    <row r="33" spans="1:9" x14ac:dyDescent="0.2">
      <c r="A33" s="81"/>
      <c r="H33" s="3"/>
      <c r="I33" s="3"/>
    </row>
    <row r="34" spans="1:9" x14ac:dyDescent="0.2">
      <c r="A34" s="81"/>
      <c r="H34" s="3"/>
      <c r="I34" s="3"/>
    </row>
    <row r="35" spans="1:9" x14ac:dyDescent="0.2">
      <c r="A35" s="81"/>
      <c r="H35" s="3"/>
      <c r="I35" s="3"/>
    </row>
    <row r="36" spans="1:9" x14ac:dyDescent="0.2">
      <c r="A36" s="81"/>
      <c r="H36" s="3"/>
      <c r="I36" s="3"/>
    </row>
    <row r="37" spans="1:9" x14ac:dyDescent="0.2">
      <c r="A37" s="81"/>
      <c r="H37" s="3"/>
      <c r="I37" s="3"/>
    </row>
  </sheetData>
  <mergeCells count="2">
    <mergeCell ref="B1:C1"/>
    <mergeCell ref="E3:G12"/>
  </mergeCells>
  <phoneticPr fontId="1" type="noConversion"/>
  <conditionalFormatting sqref="E3:G12">
    <cfRule type="notContainsBlanks" dxfId="14" priority="3">
      <formula>LEN(TRIM(E3))&gt;0</formula>
    </cfRule>
  </conditionalFormatting>
  <conditionalFormatting sqref="A3:A4 A8">
    <cfRule type="notContainsBlanks" dxfId="13" priority="2">
      <formula>LEN(TRIM(A3))&gt;0</formula>
    </cfRule>
  </conditionalFormatting>
  <conditionalFormatting sqref="A1">
    <cfRule type="notContainsBlanks" dxfId="12" priority="1">
      <formula>LEN(TRIM(A1))&gt;0</formula>
    </cfRule>
  </conditionalFormatting>
  <printOptions horizontalCentered="1"/>
  <pageMargins left="0.75" right="0.75" top="1" bottom="1" header="0.5" footer="0.5"/>
  <pageSetup scale="91" orientation="landscape" r:id="rId1"/>
  <headerFooter alignWithMargins="0"/>
  <ignoredErrors>
    <ignoredError sqref="C5:D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E20176-1C74-40FE-BA54-C77923507ED4}">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C0414A86-1BB0-4977-AE06-C755A8EA14FE}">
  <ds:schemaRefs>
    <ds:schemaRef ds:uri="http://schemas.microsoft.com/sharepoint/v3/contenttype/forms"/>
  </ds:schemaRefs>
</ds:datastoreItem>
</file>

<file path=customXml/itemProps3.xml><?xml version="1.0" encoding="utf-8"?>
<ds:datastoreItem xmlns:ds="http://schemas.openxmlformats.org/officeDocument/2006/customXml" ds:itemID="{A7963537-DFFA-4677-ADB6-36213D3E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Expenses</vt:lpstr>
      <vt:lpstr>Income</vt:lpstr>
      <vt:lpstr>Profit - Loss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2019-06-16T10:46:33Z</dcterms:created>
  <dcterms:modified xsi:type="dcterms:W3CDTF">2020-06-24T09:37:10Z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